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2720" windowHeight="11480" activeTab="2"/>
  </bookViews>
  <sheets>
    <sheet name="数据提取结果_总" sheetId="3" r:id="rId1"/>
    <sheet name="文献质量评价" sheetId="1" r:id="rId2"/>
    <sheet name="术后谵妄" sheetId="4" r:id="rId3"/>
    <sheet name="术后恶心呕吐" sheetId="6" r:id="rId4"/>
    <sheet name="异常血压" sheetId="7" r:id="rId5"/>
    <sheet name="术中知晓" sheetId="14" r:id="rId6"/>
    <sheet name="术后认知功能障碍" sheetId="15" r:id="rId7"/>
    <sheet name="死亡" sheetId="17" r:id="rId8"/>
    <sheet name="麻醉药量" sheetId="5" r:id="rId9"/>
    <sheet name="麻醉药量-丙泊酚" sheetId="19" r:id="rId10"/>
    <sheet name="麻醉药量-芬太尼" sheetId="20" r:id="rId11"/>
    <sheet name="睁眼时间" sheetId="8" r:id="rId12"/>
    <sheet name="定向力恢复时间" sheetId="9" r:id="rId13"/>
    <sheet name="拔管时间" sheetId="10" r:id="rId14"/>
    <sheet name="PACU停留时间" sheetId="11" r:id="rId15"/>
    <sheet name="手术或操作时间" sheetId="13" r:id="rId16"/>
    <sheet name="预测意识恢复" sheetId="16" r:id="rId17"/>
    <sheet name="人群补充" sheetId="18" r:id="rId18"/>
  </sheets>
  <definedNames>
    <definedName name="_xlnm._FilterDatabase" localSheetId="0" hidden="1">数据提取结果_总!$A$1:$AW$105</definedName>
    <definedName name="_xlnm._FilterDatabase" localSheetId="8" hidden="1">麻醉药量!$A$2:$O$99</definedName>
    <definedName name="_xlnm._FilterDatabase" localSheetId="17" hidden="1">人群补充!$A$3:$D$89</definedName>
    <definedName name="_xlnm._FilterDatabase" localSheetId="1" hidden="1">文献质量评价!$A$1:$K$94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mments1.xml><?xml version="1.0" encoding="utf-8"?>
<comments xmlns="http://schemas.openxmlformats.org/spreadsheetml/2006/main">
  <authors>
    <author>Haojiajun</author>
  </authors>
  <commentList>
    <comment ref="C1" authorId="0">
      <text>
        <r>
          <rPr>
            <b/>
            <sz val="9"/>
            <rFont val="宋体"/>
            <charset val="134"/>
          </rPr>
          <t>Haojiajun:
编号这里找到自己负责文献在数据提取结果的对应ID</t>
        </r>
      </text>
    </comment>
  </commentList>
</comments>
</file>

<file path=xl/sharedStrings.xml><?xml version="1.0" encoding="utf-8"?>
<sst xmlns="http://schemas.openxmlformats.org/spreadsheetml/2006/main" count="3349" uniqueCount="1046">
  <si>
    <t>文献信息提取表</t>
  </si>
  <si>
    <t>ID</t>
  </si>
  <si>
    <t>第一作者</t>
  </si>
  <si>
    <t>发表年份</t>
  </si>
  <si>
    <t>研究国家</t>
  </si>
  <si>
    <t>研究类型</t>
  </si>
  <si>
    <t>研究对象</t>
  </si>
  <si>
    <t>总样本量</t>
  </si>
  <si>
    <t>干预组</t>
  </si>
  <si>
    <t>对照组</t>
  </si>
  <si>
    <t>纳入结局指标数量</t>
  </si>
  <si>
    <t>结局指标（安全性+有效性）</t>
  </si>
  <si>
    <t>性别</t>
  </si>
  <si>
    <t>年龄段</t>
  </si>
  <si>
    <t>人群</t>
  </si>
  <si>
    <t>监测方式</t>
  </si>
  <si>
    <t>样本量</t>
  </si>
  <si>
    <t>术后谵妄</t>
  </si>
  <si>
    <t>麻醉药量</t>
  </si>
  <si>
    <t>预测神经预后</t>
  </si>
  <si>
    <t>术后恶心呕吐</t>
  </si>
  <si>
    <t>异常血压发生率（低/高）/(SBP/DBP)</t>
  </si>
  <si>
    <t>睁眼时间(min)</t>
  </si>
  <si>
    <t>定向力恢复时间</t>
  </si>
  <si>
    <t>拔管时间(min)</t>
  </si>
  <si>
    <t>PACU停留时间</t>
  </si>
  <si>
    <t>出院时间</t>
  </si>
  <si>
    <t>预测失去意识</t>
  </si>
  <si>
    <t>死亡率</t>
  </si>
  <si>
    <t>手术或操作时间</t>
  </si>
  <si>
    <t>术后认知功能障碍</t>
  </si>
  <si>
    <t>术中知晓</t>
  </si>
  <si>
    <t>预测意识恢复</t>
  </si>
  <si>
    <t>Tong et al.</t>
  </si>
  <si>
    <t>NA</t>
  </si>
  <si>
    <t>RCT</t>
  </si>
  <si>
    <t>All</t>
  </si>
  <si>
    <t>37-43</t>
  </si>
  <si>
    <r>
      <rPr>
        <sz val="11"/>
        <color theme="1"/>
        <rFont val="宋体"/>
        <charset val="134"/>
      </rPr>
      <t>成年人</t>
    </r>
  </si>
  <si>
    <r>
      <rPr>
        <sz val="11"/>
        <color theme="1"/>
        <rFont val="Times New Roman"/>
        <charset val="134"/>
      </rPr>
      <t>BIS+</t>
    </r>
    <r>
      <rPr>
        <sz val="11"/>
        <color theme="1"/>
        <rFont val="宋体"/>
        <charset val="134"/>
      </rPr>
      <t>常规监测</t>
    </r>
  </si>
  <si>
    <r>
      <rPr>
        <sz val="11"/>
        <color theme="1"/>
        <rFont val="宋体"/>
        <charset val="134"/>
      </rPr>
      <t>常规监测</t>
    </r>
  </si>
  <si>
    <t>7.0±1.5min</t>
  </si>
  <si>
    <t>11.0±1.4min</t>
  </si>
  <si>
    <t>丙泊酚</t>
  </si>
  <si>
    <t>Bannister et al.</t>
  </si>
  <si>
    <t>0-18</t>
  </si>
  <si>
    <r>
      <rPr>
        <sz val="11"/>
        <color theme="1"/>
        <rFont val="宋体"/>
        <charset val="134"/>
      </rPr>
      <t>儿童</t>
    </r>
  </si>
  <si>
    <t>BIS</t>
  </si>
  <si>
    <t>38.23±8.11min</t>
  </si>
  <si>
    <t>27.12±5.98min</t>
  </si>
  <si>
    <t>35.47±9.29min</t>
  </si>
  <si>
    <t>26.53±6.66min</t>
  </si>
  <si>
    <t>异氟醚</t>
  </si>
  <si>
    <t>0-6m</t>
  </si>
  <si>
    <t>10.8±3.4min</t>
  </si>
  <si>
    <t>11.2±2.7min</t>
  </si>
  <si>
    <t>7.8±3.6min</t>
  </si>
  <si>
    <t>15.6±4.5min</t>
  </si>
  <si>
    <t>6m-3yr</t>
  </si>
  <si>
    <t>6.8±1.4min</t>
  </si>
  <si>
    <t>15.8±2.6min</t>
  </si>
  <si>
    <t>7.8±0.4min</t>
  </si>
  <si>
    <t>15.9±2.1min</t>
  </si>
  <si>
    <t>3-18yr</t>
  </si>
  <si>
    <t>7.51±1.05min</t>
  </si>
  <si>
    <t>10.91±1.13min</t>
  </si>
  <si>
    <t>9.97±1.04min</t>
  </si>
  <si>
    <t>13.12±1.35min</t>
  </si>
  <si>
    <t>异丙酚</t>
  </si>
  <si>
    <t>Wong et al.</t>
  </si>
  <si>
    <t>64-76</t>
  </si>
  <si>
    <r>
      <rPr>
        <sz val="11"/>
        <color theme="1"/>
        <rFont val="宋体"/>
        <charset val="134"/>
      </rPr>
      <t>老年人</t>
    </r>
  </si>
  <si>
    <t>146±44</t>
  </si>
  <si>
    <t>141±43</t>
  </si>
  <si>
    <t>7.2±2.1min</t>
  </si>
  <si>
    <t>9.5±2.8min</t>
  </si>
  <si>
    <t>9.1±2.8min</t>
  </si>
  <si>
    <t>11.8±3.2min</t>
  </si>
  <si>
    <t>25.2±7.1min</t>
  </si>
  <si>
    <t>39.5±10.4min</t>
  </si>
  <si>
    <t>78.5±1.3min</t>
  </si>
  <si>
    <t>78.5±1.4min</t>
  </si>
  <si>
    <t>Puri et al.</t>
  </si>
  <si>
    <r>
      <rPr>
        <sz val="11"/>
        <color theme="1"/>
        <rFont val="宋体"/>
        <charset val="134"/>
      </rPr>
      <t>印度</t>
    </r>
  </si>
  <si>
    <t>18-70</t>
  </si>
  <si>
    <r>
      <rPr>
        <sz val="11"/>
        <color theme="1"/>
        <rFont val="宋体"/>
        <charset val="134"/>
      </rPr>
      <t>成年人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老年人</t>
    </r>
  </si>
  <si>
    <t>non-BIS</t>
  </si>
  <si>
    <t>5.6±1.9min</t>
  </si>
  <si>
    <t>7.4±1.4min</t>
  </si>
  <si>
    <t>10.2±1.2min</t>
  </si>
  <si>
    <t>12.4±1.5min</t>
  </si>
  <si>
    <r>
      <rPr>
        <sz val="11"/>
        <color theme="1"/>
        <rFont val="宋体"/>
        <charset val="134"/>
      </rPr>
      <t>术后</t>
    </r>
    <r>
      <rPr>
        <sz val="11"/>
        <color theme="1"/>
        <rFont val="Times New Roman"/>
        <charset val="134"/>
      </rPr>
      <t>24h</t>
    </r>
    <r>
      <rPr>
        <sz val="11"/>
        <color theme="1"/>
        <rFont val="宋体"/>
        <charset val="134"/>
      </rPr>
      <t>谵妄</t>
    </r>
  </si>
  <si>
    <t>Recart et al.</t>
  </si>
  <si>
    <r>
      <rPr>
        <sz val="11"/>
        <color theme="1"/>
        <rFont val="宋体"/>
        <charset val="134"/>
      </rPr>
      <t>美国</t>
    </r>
  </si>
  <si>
    <t>31-64</t>
  </si>
  <si>
    <t>168±57</t>
  </si>
  <si>
    <t>169±35</t>
  </si>
  <si>
    <t>5.56±2.15min</t>
  </si>
  <si>
    <t>7.99±2.25min</t>
  </si>
  <si>
    <t>Myles et al.</t>
  </si>
  <si>
    <r>
      <rPr>
        <sz val="11"/>
        <color theme="1"/>
        <rFont val="宋体"/>
        <charset val="134"/>
      </rPr>
      <t>澳大利亚</t>
    </r>
  </si>
  <si>
    <t>&gt;18yr</t>
  </si>
  <si>
    <t>80(50-150)</t>
  </si>
  <si>
    <t>80(20-150)</t>
  </si>
  <si>
    <r>
      <rPr>
        <sz val="11"/>
        <color theme="1"/>
        <rFont val="Times New Roman"/>
        <charset val="134"/>
      </rPr>
      <t>23.51±2.4</t>
    </r>
    <r>
      <rPr>
        <sz val="11"/>
        <color theme="1"/>
        <rFont val="宋体"/>
        <charset val="134"/>
      </rPr>
      <t>分</t>
    </r>
  </si>
  <si>
    <r>
      <rPr>
        <sz val="11"/>
        <color theme="1"/>
        <rFont val="Times New Roman"/>
        <charset val="134"/>
      </rPr>
      <t>20.84±2.27</t>
    </r>
    <r>
      <rPr>
        <sz val="11"/>
        <color theme="1"/>
        <rFont val="宋体"/>
        <charset val="134"/>
      </rPr>
      <t>分</t>
    </r>
  </si>
  <si>
    <r>
      <rPr>
        <sz val="11"/>
        <color theme="1"/>
        <rFont val="宋体"/>
        <charset val="134"/>
      </rPr>
      <t>术后</t>
    </r>
    <r>
      <rPr>
        <sz val="11"/>
        <color theme="1"/>
        <rFont val="Times New Roman"/>
        <charset val="134"/>
      </rPr>
      <t>3</t>
    </r>
    <r>
      <rPr>
        <sz val="11"/>
        <color theme="1"/>
        <rFont val="宋体"/>
        <charset val="134"/>
      </rPr>
      <t>天认知，术后</t>
    </r>
    <r>
      <rPr>
        <sz val="11"/>
        <color theme="1"/>
        <rFont val="Times New Roman"/>
        <charset val="134"/>
      </rPr>
      <t>24h</t>
    </r>
    <r>
      <rPr>
        <sz val="11"/>
        <color theme="1"/>
        <rFont val="宋体"/>
        <charset val="134"/>
      </rPr>
      <t>谵妄</t>
    </r>
  </si>
  <si>
    <t>Kreuer et al.</t>
  </si>
  <si>
    <r>
      <rPr>
        <sz val="11"/>
        <color theme="1"/>
        <rFont val="宋体"/>
        <charset val="134"/>
      </rPr>
      <t>德国</t>
    </r>
  </si>
  <si>
    <t>18-80</t>
  </si>
  <si>
    <t>5.6±0.9min</t>
  </si>
  <si>
    <t>6.2±1.0min</t>
  </si>
  <si>
    <t>10.2±2.1min</t>
  </si>
  <si>
    <t>12.6±3.4min</t>
  </si>
  <si>
    <t>18.6±2.0min</t>
  </si>
  <si>
    <t>21.7±4.1min</t>
  </si>
  <si>
    <t>Messieha et al.</t>
  </si>
  <si>
    <t>2-18</t>
  </si>
  <si>
    <r>
      <rPr>
        <sz val="11"/>
        <color theme="1"/>
        <rFont val="Times New Roman"/>
        <charset val="134"/>
      </rPr>
      <t>23.68±2.14</t>
    </r>
    <r>
      <rPr>
        <sz val="11"/>
        <color theme="1"/>
        <rFont val="宋体"/>
        <charset val="134"/>
      </rPr>
      <t>分</t>
    </r>
  </si>
  <si>
    <r>
      <rPr>
        <sz val="11"/>
        <color theme="1"/>
        <rFont val="Times New Roman"/>
        <charset val="134"/>
      </rPr>
      <t>21.26±2.35</t>
    </r>
    <r>
      <rPr>
        <sz val="11"/>
        <color theme="1"/>
        <rFont val="宋体"/>
        <charset val="134"/>
      </rPr>
      <t>分</t>
    </r>
  </si>
  <si>
    <r>
      <rPr>
        <sz val="11"/>
        <color theme="1"/>
        <rFont val="宋体"/>
        <charset val="134"/>
      </rPr>
      <t>术后</t>
    </r>
    <r>
      <rPr>
        <sz val="11"/>
        <color theme="1"/>
        <rFont val="Times New Roman"/>
        <charset val="134"/>
      </rPr>
      <t>5</t>
    </r>
    <r>
      <rPr>
        <sz val="11"/>
        <color theme="1"/>
        <rFont val="宋体"/>
        <charset val="134"/>
      </rPr>
      <t>天认知</t>
    </r>
  </si>
  <si>
    <t>Pavlin et al.</t>
  </si>
  <si>
    <r>
      <rPr>
        <sz val="11"/>
        <color theme="1"/>
        <rFont val="Times New Roman"/>
        <charset val="134"/>
      </rPr>
      <t>22.25±2.08</t>
    </r>
    <r>
      <rPr>
        <sz val="11"/>
        <color theme="1"/>
        <rFont val="宋体"/>
        <charset val="134"/>
      </rPr>
      <t>分</t>
    </r>
  </si>
  <si>
    <r>
      <rPr>
        <sz val="11"/>
        <color theme="1"/>
        <rFont val="宋体"/>
        <charset val="134"/>
      </rPr>
      <t>彭艺等</t>
    </r>
  </si>
  <si>
    <r>
      <rPr>
        <sz val="11"/>
        <color theme="1"/>
        <rFont val="宋体"/>
        <charset val="134"/>
      </rPr>
      <t>中国</t>
    </r>
  </si>
  <si>
    <r>
      <rPr>
        <sz val="11"/>
        <color theme="1"/>
        <rFont val="Times New Roman"/>
        <charset val="134"/>
      </rPr>
      <t>16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65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</si>
  <si>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消化内镜检查治疗的患者</t>
    </r>
  </si>
  <si>
    <r>
      <rPr>
        <sz val="11"/>
        <color theme="1"/>
        <rFont val="宋体"/>
        <charset val="134"/>
      </rPr>
      <t>不使用</t>
    </r>
    <r>
      <rPr>
        <sz val="11"/>
        <color theme="1"/>
        <rFont val="Times New Roman"/>
        <charset val="134"/>
      </rPr>
      <t>BIS</t>
    </r>
  </si>
  <si>
    <t>98.5±3.8</t>
  </si>
  <si>
    <t>121.2±2.6</t>
  </si>
  <si>
    <t>13.81±1.96min</t>
  </si>
  <si>
    <t>16.98±1.92min</t>
  </si>
  <si>
    <t>23.81±4.09min</t>
  </si>
  <si>
    <t>28.16±4.05min</t>
  </si>
  <si>
    <t>16.87±2.11min</t>
  </si>
  <si>
    <t>21.47±2.19min</t>
  </si>
  <si>
    <t>43.82±2.04min</t>
  </si>
  <si>
    <t>49.19±2.09min</t>
  </si>
  <si>
    <t>依托咪酯</t>
  </si>
  <si>
    <t>Boztug et al.</t>
  </si>
  <si>
    <r>
      <rPr>
        <sz val="11"/>
        <color theme="1"/>
        <rFont val="宋体"/>
        <charset val="134"/>
      </rPr>
      <t>土耳其</t>
    </r>
  </si>
  <si>
    <t>18-75</t>
  </si>
  <si>
    <t>1.45±0.83min</t>
  </si>
  <si>
    <t>2.83±1.04min</t>
  </si>
  <si>
    <t>5.61±1.19min</t>
  </si>
  <si>
    <t>9.59±1.65min</t>
  </si>
  <si>
    <t>Zohar et al.</t>
  </si>
  <si>
    <r>
      <rPr>
        <sz val="11"/>
        <color theme="1"/>
        <rFont val="宋体"/>
        <charset val="134"/>
      </rPr>
      <t>以色列</t>
    </r>
  </si>
  <si>
    <t>65-83</t>
  </si>
  <si>
    <t>1.9±0.5</t>
  </si>
  <si>
    <t>5.6±1.3min</t>
  </si>
  <si>
    <t>7.5±2.3min</t>
  </si>
  <si>
    <t>10.4±2.6min</t>
  </si>
  <si>
    <t>13.1±3.2min</t>
  </si>
  <si>
    <t>31.5±4.2min</t>
  </si>
  <si>
    <t>36.7±5.1min</t>
  </si>
  <si>
    <t>Mayer et al.</t>
  </si>
  <si>
    <t>48-82</t>
  </si>
  <si>
    <t>4.70±1.1</t>
  </si>
  <si>
    <t>5.88±1.2</t>
  </si>
  <si>
    <t>5.69±0.97min</t>
  </si>
  <si>
    <t>7.32±1.31min</t>
  </si>
  <si>
    <t>10.24±1.27min</t>
  </si>
  <si>
    <t>12.36±1.45min</t>
  </si>
  <si>
    <t>DeWitt</t>
  </si>
  <si>
    <t>37-63</t>
  </si>
  <si>
    <t>487.5±1.1</t>
  </si>
  <si>
    <t>543.0±195.8</t>
  </si>
  <si>
    <t>5.56±2.14min</t>
  </si>
  <si>
    <t>7.98±2.20min</t>
  </si>
  <si>
    <r>
      <rPr>
        <sz val="11"/>
        <color theme="1"/>
        <rFont val="宋体"/>
        <charset val="134"/>
      </rPr>
      <t>术后</t>
    </r>
    <r>
      <rPr>
        <sz val="11"/>
        <color theme="1"/>
        <rFont val="Times New Roman"/>
        <charset val="134"/>
      </rPr>
      <t>4</t>
    </r>
    <r>
      <rPr>
        <sz val="11"/>
        <color theme="1"/>
        <rFont val="宋体"/>
        <charset val="134"/>
      </rPr>
      <t>天谵妄</t>
    </r>
  </si>
  <si>
    <t>Ibraheim et al.</t>
  </si>
  <si>
    <r>
      <rPr>
        <sz val="11"/>
        <color theme="1"/>
        <rFont val="宋体"/>
        <charset val="134"/>
      </rPr>
      <t>沙特阿拉伯</t>
    </r>
  </si>
  <si>
    <t>34.5-46.5</t>
  </si>
  <si>
    <t>3.27±0.82min</t>
  </si>
  <si>
    <t>4.39±0.87min</t>
  </si>
  <si>
    <t>7.11±2.03min</t>
  </si>
  <si>
    <t>9.85±2.05min</t>
  </si>
  <si>
    <r>
      <rPr>
        <sz val="11"/>
        <color theme="1"/>
        <rFont val="宋体"/>
        <charset val="134"/>
      </rPr>
      <t>杨宁</t>
    </r>
  </si>
  <si>
    <r>
      <rPr>
        <sz val="11"/>
        <color theme="1"/>
        <rFont val="Times New Roman"/>
        <charset val="134"/>
      </rPr>
      <t>41.5±12.5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</si>
  <si>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肝功能不全患者</t>
    </r>
  </si>
  <si>
    <r>
      <rPr>
        <sz val="11"/>
        <color theme="1"/>
        <rFont val="宋体"/>
        <charset val="134"/>
      </rPr>
      <t>常规方式监测指导麻醉剂靶控输注浓度</t>
    </r>
    <r>
      <rPr>
        <sz val="11"/>
        <color theme="1"/>
        <rFont val="Times New Roman"/>
        <charset val="134"/>
      </rPr>
      <t xml:space="preserve">, </t>
    </r>
    <r>
      <rPr>
        <sz val="11"/>
        <color theme="1"/>
        <rFont val="宋体"/>
        <charset val="134"/>
      </rPr>
      <t>连接</t>
    </r>
    <r>
      <rPr>
        <sz val="11"/>
        <color theme="1"/>
        <rFont val="Times New Roman"/>
        <charset val="134"/>
      </rPr>
      <t>BIS</t>
    </r>
    <r>
      <rPr>
        <sz val="11"/>
        <color theme="1"/>
        <rFont val="宋体"/>
        <charset val="134"/>
      </rPr>
      <t>监测仪</t>
    </r>
    <r>
      <rPr>
        <sz val="11"/>
        <color theme="1"/>
        <rFont val="Times New Roman"/>
        <charset val="134"/>
      </rPr>
      <t xml:space="preserve">, </t>
    </r>
    <r>
      <rPr>
        <sz val="11"/>
        <color theme="1"/>
        <rFont val="宋体"/>
        <charset val="134"/>
      </rPr>
      <t>但</t>
    </r>
    <r>
      <rPr>
        <sz val="11"/>
        <color theme="1"/>
        <rFont val="Times New Roman"/>
        <charset val="134"/>
      </rPr>
      <t>BIS</t>
    </r>
    <r>
      <rPr>
        <sz val="11"/>
        <color theme="1"/>
        <rFont val="宋体"/>
        <charset val="134"/>
      </rPr>
      <t>值于麻醉师不可视</t>
    </r>
  </si>
  <si>
    <t>4.9±0.2mg/kg</t>
  </si>
  <si>
    <t>6.7±0.4mg/kg</t>
  </si>
  <si>
    <t>7.2±2.9min</t>
  </si>
  <si>
    <t>9.4±1.4min</t>
  </si>
  <si>
    <t>11.5±1.9min</t>
  </si>
  <si>
    <t>15.1±0.7min</t>
  </si>
  <si>
    <t>19.5±0.8min</t>
  </si>
  <si>
    <r>
      <rPr>
        <sz val="11"/>
        <color theme="1"/>
        <rFont val="宋体"/>
        <charset val="134"/>
      </rPr>
      <t>蒋亚峰等</t>
    </r>
  </si>
  <si>
    <r>
      <rPr>
        <sz val="11"/>
        <color theme="1"/>
        <rFont val="Times New Roman"/>
        <charset val="134"/>
      </rPr>
      <t>25-65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</si>
  <si>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成人甲状腺次全切除手术患者</t>
    </r>
  </si>
  <si>
    <r>
      <rPr>
        <sz val="11"/>
        <color theme="1"/>
        <rFont val="宋体"/>
        <charset val="134"/>
      </rPr>
      <t>开放静脉通道</t>
    </r>
    <r>
      <rPr>
        <sz val="11"/>
        <color theme="1"/>
        <rFont val="Times New Roman"/>
        <charset val="134"/>
      </rPr>
      <t>,</t>
    </r>
    <r>
      <rPr>
        <sz val="11"/>
        <color theme="1"/>
        <rFont val="宋体"/>
        <charset val="134"/>
      </rPr>
      <t>连接心电监护仪</t>
    </r>
    <r>
      <rPr>
        <sz val="11"/>
        <color theme="1"/>
        <rFont val="Times New Roman"/>
        <charset val="134"/>
      </rPr>
      <t>,</t>
    </r>
    <r>
      <rPr>
        <sz val="11"/>
        <color theme="1"/>
        <rFont val="宋体"/>
        <charset val="134"/>
      </rPr>
      <t>监测末梢血氧饱和度</t>
    </r>
    <r>
      <rPr>
        <sz val="11"/>
        <color theme="1"/>
        <rFont val="Times New Roman"/>
        <charset val="134"/>
      </rPr>
      <t>,</t>
    </r>
    <r>
      <rPr>
        <sz val="11"/>
        <color theme="1"/>
        <rFont val="宋体"/>
        <charset val="134"/>
      </rPr>
      <t>呼气末二氧化碳浓度和无创血压</t>
    </r>
  </si>
  <si>
    <t>32.13±10.23ml</t>
  </si>
  <si>
    <t>25.45±8.33ml</t>
  </si>
  <si>
    <t>18.5±4.3min</t>
  </si>
  <si>
    <t>22.2±4.9min</t>
  </si>
  <si>
    <t>24.9±4.6</t>
  </si>
  <si>
    <t>28.1±5.4</t>
  </si>
  <si>
    <t>181.8±49.4min</t>
  </si>
  <si>
    <t>186.9±48.9min</t>
  </si>
  <si>
    <r>
      <rPr>
        <sz val="11"/>
        <rFont val="宋体"/>
        <charset val="134"/>
      </rPr>
      <t>徐源</t>
    </r>
  </si>
  <si>
    <r>
      <rPr>
        <sz val="11"/>
        <rFont val="宋体"/>
        <charset val="134"/>
      </rPr>
      <t>中国</t>
    </r>
  </si>
  <si>
    <r>
      <rPr>
        <sz val="11"/>
        <rFont val="Times New Roman"/>
        <charset val="134"/>
      </rPr>
      <t>17</t>
    </r>
    <r>
      <rPr>
        <sz val="11"/>
        <rFont val="宋体"/>
        <charset val="134"/>
      </rPr>
      <t>～</t>
    </r>
    <r>
      <rPr>
        <sz val="11"/>
        <rFont val="Times New Roman"/>
        <charset val="134"/>
      </rPr>
      <t>56</t>
    </r>
  </si>
  <si>
    <r>
      <rPr>
        <sz val="11"/>
        <rFont val="宋体"/>
        <charset val="134"/>
      </rPr>
      <t>临床经验</t>
    </r>
  </si>
  <si>
    <t>109±6.8</t>
  </si>
  <si>
    <t>128±9.8</t>
  </si>
  <si>
    <t>19.41±4.23min</t>
  </si>
  <si>
    <t>36.97±5.19min</t>
  </si>
  <si>
    <t>24.09±4.22min</t>
  </si>
  <si>
    <t>41.56±5.17min</t>
  </si>
  <si>
    <r>
      <rPr>
        <sz val="11"/>
        <color theme="1"/>
        <rFont val="Times New Roman"/>
        <charset val="134"/>
      </rPr>
      <t>27.17±0.08</t>
    </r>
    <r>
      <rPr>
        <sz val="11"/>
        <color theme="1"/>
        <rFont val="宋体"/>
        <charset val="134"/>
      </rPr>
      <t>分</t>
    </r>
  </si>
  <si>
    <r>
      <rPr>
        <sz val="11"/>
        <color theme="1"/>
        <rFont val="Times New Roman"/>
        <charset val="134"/>
      </rPr>
      <t>27.28±0.47</t>
    </r>
    <r>
      <rPr>
        <sz val="11"/>
        <color theme="1"/>
        <rFont val="宋体"/>
        <charset val="134"/>
      </rPr>
      <t>分</t>
    </r>
  </si>
  <si>
    <r>
      <rPr>
        <sz val="11"/>
        <rFont val="宋体"/>
        <charset val="134"/>
      </rPr>
      <t>李坤</t>
    </r>
  </si>
  <si>
    <t>52~80</t>
  </si>
  <si>
    <r>
      <rPr>
        <sz val="11"/>
        <rFont val="宋体"/>
        <charset val="134"/>
      </rPr>
      <t>中老年人</t>
    </r>
  </si>
  <si>
    <t>57.25±12.67</t>
  </si>
  <si>
    <t>86.60±45.36</t>
  </si>
  <si>
    <t>6.5±1.2min</t>
  </si>
  <si>
    <t>6.6±1.7min</t>
  </si>
  <si>
    <t>8.2±1.5min</t>
  </si>
  <si>
    <t>8.1±1.5min</t>
  </si>
  <si>
    <t>20.4±5.3min</t>
  </si>
  <si>
    <t>36.2±10.8min</t>
  </si>
  <si>
    <r>
      <rPr>
        <sz val="11"/>
        <rFont val="宋体"/>
        <charset val="134"/>
      </rPr>
      <t>刘稚媛</t>
    </r>
  </si>
  <si>
    <t>63~81</t>
  </si>
  <si>
    <r>
      <rPr>
        <sz val="11"/>
        <rFont val="宋体"/>
        <charset val="134"/>
      </rPr>
      <t>老年人</t>
    </r>
  </si>
  <si>
    <t>798.74±82.63</t>
  </si>
  <si>
    <t>970.12±76.47</t>
  </si>
  <si>
    <t>118min</t>
  </si>
  <si>
    <t>119min</t>
  </si>
  <si>
    <t>3d</t>
  </si>
  <si>
    <t>123min</t>
  </si>
  <si>
    <t>130min</t>
  </si>
  <si>
    <r>
      <rPr>
        <sz val="11"/>
        <rFont val="宋体"/>
        <charset val="134"/>
      </rPr>
      <t>张伟</t>
    </r>
  </si>
  <si>
    <t>47~56</t>
  </si>
  <si>
    <r>
      <rPr>
        <sz val="11"/>
        <rFont val="宋体"/>
        <charset val="134"/>
      </rPr>
      <t>中年人</t>
    </r>
  </si>
  <si>
    <t>459±31</t>
  </si>
  <si>
    <t>691±52</t>
  </si>
  <si>
    <t>358.2min</t>
  </si>
  <si>
    <t>365.2min</t>
  </si>
  <si>
    <r>
      <rPr>
        <sz val="11"/>
        <rFont val="宋体"/>
        <charset val="134"/>
      </rPr>
      <t>王占天</t>
    </r>
  </si>
  <si>
    <t>5~10</t>
  </si>
  <si>
    <r>
      <rPr>
        <sz val="11"/>
        <rFont val="宋体"/>
        <charset val="134"/>
      </rPr>
      <t>儿童</t>
    </r>
  </si>
  <si>
    <r>
      <rPr>
        <sz val="11"/>
        <rFont val="宋体"/>
        <charset val="134"/>
      </rPr>
      <t>患者体征</t>
    </r>
  </si>
  <si>
    <t>94.1±5.8</t>
  </si>
  <si>
    <t>107.5±11.6</t>
  </si>
  <si>
    <r>
      <rPr>
        <sz val="11"/>
        <color theme="1"/>
        <rFont val="Times New Roman"/>
        <charset val="134"/>
      </rPr>
      <t>26</t>
    </r>
    <r>
      <rPr>
        <sz val="11"/>
        <color theme="1"/>
        <rFont val="宋体"/>
        <charset val="134"/>
      </rPr>
      <t>分</t>
    </r>
  </si>
  <si>
    <r>
      <rPr>
        <sz val="11"/>
        <color theme="1"/>
        <rFont val="Times New Roman"/>
        <charset val="134"/>
      </rPr>
      <t>23</t>
    </r>
    <r>
      <rPr>
        <sz val="11"/>
        <color theme="1"/>
        <rFont val="宋体"/>
        <charset val="134"/>
      </rPr>
      <t>分</t>
    </r>
  </si>
  <si>
    <r>
      <rPr>
        <sz val="11"/>
        <rFont val="宋体"/>
        <charset val="134"/>
      </rPr>
      <t>陈金篆</t>
    </r>
  </si>
  <si>
    <t>65~80</t>
  </si>
  <si>
    <t>155.44±14.72min</t>
  </si>
  <si>
    <t>154.53±13.81min</t>
  </si>
  <si>
    <r>
      <rPr>
        <sz val="11"/>
        <color theme="1"/>
        <rFont val="Times New Roman"/>
        <charset val="134"/>
      </rPr>
      <t>29.18±0.87</t>
    </r>
    <r>
      <rPr>
        <sz val="11"/>
        <color theme="1"/>
        <rFont val="宋体"/>
        <charset val="134"/>
      </rPr>
      <t>分</t>
    </r>
  </si>
  <si>
    <r>
      <rPr>
        <sz val="11"/>
        <color theme="1"/>
        <rFont val="Times New Roman"/>
        <charset val="134"/>
      </rPr>
      <t>28.97±0.89</t>
    </r>
    <r>
      <rPr>
        <sz val="11"/>
        <color theme="1"/>
        <rFont val="宋体"/>
        <charset val="134"/>
      </rPr>
      <t>分</t>
    </r>
  </si>
  <si>
    <r>
      <rPr>
        <sz val="11"/>
        <rFont val="宋体"/>
        <charset val="134"/>
      </rPr>
      <t>沈艳喜</t>
    </r>
  </si>
  <si>
    <t>3~6</t>
  </si>
  <si>
    <t>3.2±0.38</t>
  </si>
  <si>
    <t>4.8±0.32</t>
  </si>
  <si>
    <r>
      <rPr>
        <sz val="11"/>
        <rFont val="宋体"/>
        <charset val="134"/>
      </rPr>
      <t>吴刚</t>
    </r>
  </si>
  <si>
    <t>32~61</t>
  </si>
  <si>
    <t>115.0±8.3</t>
  </si>
  <si>
    <t>138.0±9.7</t>
  </si>
  <si>
    <t>Liao et al.</t>
  </si>
  <si>
    <t>3-12yr</t>
  </si>
  <si>
    <r>
      <rPr>
        <sz val="11"/>
        <color theme="1"/>
        <rFont val="Times New Roman"/>
        <charset val="134"/>
      </rPr>
      <t>18</t>
    </r>
    <r>
      <rPr>
        <sz val="11"/>
        <color theme="1"/>
        <rFont val="宋体"/>
        <charset val="134"/>
      </rPr>
      <t>（</t>
    </r>
    <r>
      <rPr>
        <sz val="11"/>
        <color theme="1"/>
        <rFont val="Times New Roman"/>
        <charset val="134"/>
      </rPr>
      <t>14-16</t>
    </r>
    <r>
      <rPr>
        <sz val="11"/>
        <color theme="1"/>
        <rFont val="宋体"/>
        <charset val="134"/>
      </rPr>
      <t>）</t>
    </r>
  </si>
  <si>
    <r>
      <rPr>
        <sz val="11"/>
        <color theme="1"/>
        <rFont val="Times New Roman"/>
        <charset val="134"/>
      </rPr>
      <t>15</t>
    </r>
    <r>
      <rPr>
        <sz val="11"/>
        <color theme="1"/>
        <rFont val="宋体"/>
        <charset val="134"/>
      </rPr>
      <t>（</t>
    </r>
    <r>
      <rPr>
        <sz val="11"/>
        <color theme="1"/>
        <rFont val="Times New Roman"/>
        <charset val="134"/>
      </rPr>
      <t>13-15</t>
    </r>
    <r>
      <rPr>
        <sz val="11"/>
        <color theme="1"/>
        <rFont val="宋体"/>
        <charset val="134"/>
      </rPr>
      <t>）</t>
    </r>
  </si>
  <si>
    <t>12.36±2.77min</t>
  </si>
  <si>
    <t>8.39±2.29min</t>
  </si>
  <si>
    <t>7.13±2.44min</t>
  </si>
  <si>
    <t>10.26±2.14min</t>
  </si>
  <si>
    <t>52.55±10.84min</t>
  </si>
  <si>
    <t>29.00±5.28min</t>
  </si>
  <si>
    <t>51.65±1.66min</t>
  </si>
  <si>
    <t>47.65±1.43min</t>
  </si>
  <si>
    <t>Zhang et al.</t>
  </si>
  <si>
    <t>6.78±4.52</t>
  </si>
  <si>
    <t>12.30±3.92</t>
  </si>
  <si>
    <t>8.70±6.83</t>
  </si>
  <si>
    <t>14.52±7.11</t>
  </si>
  <si>
    <t>Mashour et al.</t>
  </si>
  <si>
    <t>41 ~ 64</t>
  </si>
  <si>
    <r>
      <rPr>
        <sz val="11"/>
        <color theme="1"/>
        <rFont val="宋体"/>
        <charset val="134"/>
      </rPr>
      <t>中老年人</t>
    </r>
  </si>
  <si>
    <r>
      <rPr>
        <sz val="11"/>
        <color theme="1"/>
        <rFont val="宋体"/>
        <charset val="134"/>
      </rPr>
      <t>未用</t>
    </r>
    <r>
      <rPr>
        <sz val="11"/>
        <color theme="1"/>
        <rFont val="Times New Roman"/>
        <charset val="134"/>
      </rPr>
      <t>BIS</t>
    </r>
  </si>
  <si>
    <t>180 (130–200)</t>
  </si>
  <si>
    <t>170 (120–200)</t>
  </si>
  <si>
    <t>5.09±1.64</t>
  </si>
  <si>
    <t>12.12±4.58</t>
  </si>
  <si>
    <t>82.1±4.3</t>
  </si>
  <si>
    <t>79.5±3.8</t>
  </si>
  <si>
    <t>3.12±1.25</t>
  </si>
  <si>
    <t>8.26±3.08</t>
  </si>
  <si>
    <r>
      <rPr>
        <sz val="11"/>
        <color theme="1"/>
        <rFont val="宋体"/>
        <charset val="134"/>
      </rPr>
      <t>常规麻醉</t>
    </r>
  </si>
  <si>
    <t>170 (130–200)</t>
  </si>
  <si>
    <t>2(6.7)</t>
  </si>
  <si>
    <t>7(23.3)</t>
  </si>
  <si>
    <t>2.54±0.06</t>
  </si>
  <si>
    <t>5.37±0.09</t>
  </si>
  <si>
    <t>4.50±0.07</t>
  </si>
  <si>
    <t>8.4±0.05</t>
  </si>
  <si>
    <t>Persec et al.</t>
  </si>
  <si>
    <t>25~84</t>
  </si>
  <si>
    <t>9.5(5-12.5)</t>
  </si>
  <si>
    <t>7.5(5-13)</t>
  </si>
  <si>
    <t>20.7±4.1</t>
  </si>
  <si>
    <t>32.0±3.4</t>
  </si>
  <si>
    <t>22.5±4.8</t>
  </si>
  <si>
    <t>37.2±3.8</t>
  </si>
  <si>
    <t>2(10)</t>
  </si>
  <si>
    <r>
      <rPr>
        <sz val="11"/>
        <rFont val="宋体"/>
        <charset val="134"/>
      </rPr>
      <t>刘忠玉</t>
    </r>
  </si>
  <si>
    <t>40~50</t>
  </si>
  <si>
    <r>
      <rPr>
        <sz val="11"/>
        <rFont val="宋体"/>
        <charset val="134"/>
      </rPr>
      <t>苏毅</t>
    </r>
  </si>
  <si>
    <t>21~33</t>
  </si>
  <si>
    <r>
      <rPr>
        <sz val="11"/>
        <rFont val="宋体"/>
        <charset val="134"/>
      </rPr>
      <t>青年人</t>
    </r>
  </si>
  <si>
    <t>685.63±50.95</t>
  </si>
  <si>
    <t>779.65±48.86</t>
  </si>
  <si>
    <t>8.67±5.79</t>
  </si>
  <si>
    <t>8.96±7.24</t>
  </si>
  <si>
    <t>55.8±9.7</t>
  </si>
  <si>
    <t>56.2±8.6</t>
  </si>
  <si>
    <t>3(4.2)</t>
  </si>
  <si>
    <t>4(5.6)</t>
  </si>
  <si>
    <r>
      <rPr>
        <sz val="11"/>
        <rFont val="宋体"/>
        <charset val="134"/>
      </rPr>
      <t>陈琳</t>
    </r>
  </si>
  <si>
    <t>591±51</t>
  </si>
  <si>
    <t>695±78</t>
  </si>
  <si>
    <t>10.5±4.2</t>
  </si>
  <si>
    <t>18.5±9.9</t>
  </si>
  <si>
    <t>50±17</t>
  </si>
  <si>
    <t>83±19</t>
  </si>
  <si>
    <t>173±41</t>
  </si>
  <si>
    <t>194±66</t>
  </si>
  <si>
    <t>Chan et al.</t>
  </si>
  <si>
    <t>&gt;60</t>
  </si>
  <si>
    <r>
      <rPr>
        <sz val="11"/>
        <color theme="1"/>
        <rFont val="宋体"/>
        <charset val="134"/>
      </rPr>
      <t>临床经验</t>
    </r>
  </si>
  <si>
    <t>70(15.6)</t>
  </si>
  <si>
    <t>109(24.1)</t>
  </si>
  <si>
    <t>136±30</t>
  </si>
  <si>
    <t>148±33</t>
  </si>
  <si>
    <t>8.86±4.96</t>
  </si>
  <si>
    <t>9.94±6.28</t>
  </si>
  <si>
    <t>3(4.3)</t>
  </si>
  <si>
    <t>4(5.7)</t>
  </si>
  <si>
    <t>Bresil et al.</t>
  </si>
  <si>
    <r>
      <rPr>
        <sz val="11"/>
        <color theme="1"/>
        <rFont val="宋体"/>
        <charset val="134"/>
      </rPr>
      <t>丹麦</t>
    </r>
  </si>
  <si>
    <t>1-65</t>
  </si>
  <si>
    <r>
      <rPr>
        <sz val="11"/>
        <color theme="1"/>
        <rFont val="宋体"/>
        <charset val="134"/>
      </rPr>
      <t>儿童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成年人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老年人</t>
    </r>
  </si>
  <si>
    <t>18±11</t>
  </si>
  <si>
    <t>24±13</t>
  </si>
  <si>
    <t>56±12</t>
  </si>
  <si>
    <t>65±20</t>
  </si>
  <si>
    <t>94±69</t>
  </si>
  <si>
    <t>95±65</t>
  </si>
  <si>
    <t>1-3yr</t>
  </si>
  <si>
    <t>6.81±2.25</t>
  </si>
  <si>
    <t>12.52±3.69</t>
  </si>
  <si>
    <t>12.07±3.29</t>
  </si>
  <si>
    <t>19.48±4.09</t>
  </si>
  <si>
    <t>80.9±12.8</t>
  </si>
  <si>
    <t>83.2±13.7</t>
  </si>
  <si>
    <t>4-11yr</t>
  </si>
  <si>
    <t>190±22</t>
  </si>
  <si>
    <t>203±19</t>
  </si>
  <si>
    <t>1(0.3)</t>
  </si>
  <si>
    <t>12(3)</t>
  </si>
  <si>
    <t>12-17yr</t>
  </si>
  <si>
    <t>17.91±0.76</t>
  </si>
  <si>
    <t>27.17±3.03</t>
  </si>
  <si>
    <t>75.24±2.25</t>
  </si>
  <si>
    <t>75.45±1.97</t>
  </si>
  <si>
    <t>18-65yr</t>
  </si>
  <si>
    <t>118.7±27.5</t>
  </si>
  <si>
    <t>121.3±23.9</t>
  </si>
  <si>
    <t>3(7.1)</t>
  </si>
  <si>
    <t>9(22.5)</t>
  </si>
  <si>
    <r>
      <rPr>
        <sz val="11"/>
        <rFont val="宋体"/>
        <charset val="134"/>
      </rPr>
      <t>田悦</t>
    </r>
  </si>
  <si>
    <t>50~78</t>
  </si>
  <si>
    <t>26±8</t>
  </si>
  <si>
    <t>41±12</t>
  </si>
  <si>
    <t>52±20</t>
  </si>
  <si>
    <t>54±26</t>
  </si>
  <si>
    <t>150±35</t>
  </si>
  <si>
    <t>165±35</t>
  </si>
  <si>
    <r>
      <rPr>
        <sz val="11"/>
        <rFont val="宋体"/>
        <charset val="134"/>
      </rPr>
      <t>段静辉</t>
    </r>
  </si>
  <si>
    <t>64~78</t>
  </si>
  <si>
    <r>
      <rPr>
        <sz val="11"/>
        <rFont val="宋体"/>
        <charset val="134"/>
      </rPr>
      <t>常规麻醉</t>
    </r>
  </si>
  <si>
    <t>678±78</t>
  </si>
  <si>
    <t>823±97</t>
  </si>
  <si>
    <t>8.5±4.5</t>
  </si>
  <si>
    <t>20±6.2</t>
  </si>
  <si>
    <t>12.3±5.1</t>
  </si>
  <si>
    <t>22.1±13.8</t>
  </si>
  <si>
    <t>30.8±6.9</t>
  </si>
  <si>
    <t>55.1±20.1</t>
  </si>
  <si>
    <t>168.8±51.5</t>
  </si>
  <si>
    <t>178.9±41.5</t>
  </si>
  <si>
    <t>Nitzschke et al.</t>
  </si>
  <si>
    <t>65.7±9.2</t>
  </si>
  <si>
    <t>18.1±10.3</t>
  </si>
  <si>
    <t>32.9±12.3</t>
  </si>
  <si>
    <t>49.1±15.2</t>
  </si>
  <si>
    <t>70.3±19.7</t>
  </si>
  <si>
    <t>163.8±20.9</t>
  </si>
  <si>
    <t>177.2±43.9</t>
  </si>
  <si>
    <t>Guo et al.</t>
  </si>
  <si>
    <r>
      <rPr>
        <sz val="11"/>
        <color theme="1"/>
        <rFont val="Times New Roman"/>
        <charset val="134"/>
      </rPr>
      <t>18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65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</si>
  <si>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选择性切痂术的严重烧伤患者</t>
    </r>
  </si>
  <si>
    <t>2.12±0.35ng/ml</t>
  </si>
  <si>
    <t>2.50±0.21ng/ml</t>
  </si>
  <si>
    <t>6(20)</t>
  </si>
  <si>
    <t>Sargin et al.</t>
  </si>
  <si>
    <r>
      <rPr>
        <sz val="11"/>
        <color theme="1"/>
        <rFont val="宋体"/>
        <charset val="134"/>
      </rPr>
      <t>新西兰</t>
    </r>
  </si>
  <si>
    <r>
      <rPr>
        <sz val="11"/>
        <color theme="1"/>
        <rFont val="Times New Roman"/>
        <charset val="134"/>
      </rPr>
      <t>6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16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</si>
  <si>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全麻状态下接受牙科治疗</t>
    </r>
  </si>
  <si>
    <t>10.98±1.25</t>
  </si>
  <si>
    <t>15.52±1.2</t>
  </si>
  <si>
    <t>1(2.56)</t>
  </si>
  <si>
    <t>6(15.38)</t>
  </si>
  <si>
    <r>
      <rPr>
        <sz val="11"/>
        <rFont val="宋体"/>
        <charset val="134"/>
      </rPr>
      <t>姚莺</t>
    </r>
  </si>
  <si>
    <t>18 ~ 47</t>
  </si>
  <si>
    <t>86. 4 ± 13. 6</t>
  </si>
  <si>
    <t>136 ± 15. 2</t>
  </si>
  <si>
    <r>
      <rPr>
        <sz val="11"/>
        <rFont val="宋体"/>
        <charset val="134"/>
      </rPr>
      <t>蒋耀光</t>
    </r>
  </si>
  <si>
    <t>6~14</t>
  </si>
  <si>
    <t>92.5±12.1</t>
  </si>
  <si>
    <t>122.3±11.8</t>
  </si>
  <si>
    <t>2(2.7)</t>
  </si>
  <si>
    <t>7(9.6)</t>
  </si>
  <si>
    <t>9.53±2.01</t>
  </si>
  <si>
    <t>21.56±1.98</t>
  </si>
  <si>
    <t>28.96±2.56</t>
  </si>
  <si>
    <t>49.67±1.04</t>
  </si>
  <si>
    <t>19.53±1.27</t>
  </si>
  <si>
    <t>39.67±2.15</t>
  </si>
  <si>
    <t>1(1.4)</t>
  </si>
  <si>
    <r>
      <rPr>
        <sz val="11"/>
        <rFont val="宋体"/>
        <charset val="134"/>
      </rPr>
      <t>刘云青</t>
    </r>
  </si>
  <si>
    <t>18~70</t>
  </si>
  <si>
    <t>476±236</t>
  </si>
  <si>
    <t>642±316</t>
  </si>
  <si>
    <t>66±28</t>
  </si>
  <si>
    <t>82±41</t>
  </si>
  <si>
    <r>
      <rPr>
        <sz val="11"/>
        <rFont val="宋体"/>
        <charset val="134"/>
      </rPr>
      <t>杜卫东</t>
    </r>
  </si>
  <si>
    <t>1.2±0.4</t>
  </si>
  <si>
    <t>2.08±0.53</t>
  </si>
  <si>
    <t>2.94±0.72</t>
  </si>
  <si>
    <t>2(5)</t>
  </si>
  <si>
    <t>3(7.5)</t>
  </si>
  <si>
    <t>10.2±1.4</t>
  </si>
  <si>
    <t>15.8±3.8</t>
  </si>
  <si>
    <r>
      <rPr>
        <sz val="11"/>
        <rFont val="宋体"/>
        <charset val="134"/>
      </rPr>
      <t>姜蓉</t>
    </r>
  </si>
  <si>
    <t>47.42±12.68</t>
  </si>
  <si>
    <t>17.8±3.4</t>
  </si>
  <si>
    <t>21.6±2.9</t>
  </si>
  <si>
    <t>4.59±2.4</t>
  </si>
  <si>
    <t>7.06±1.69</t>
  </si>
  <si>
    <t>7.41±2.06</t>
  </si>
  <si>
    <t>10.56±2.37</t>
  </si>
  <si>
    <t>4.94±2.25</t>
  </si>
  <si>
    <t>7.38±2.06</t>
  </si>
  <si>
    <r>
      <rPr>
        <sz val="11"/>
        <rFont val="宋体"/>
        <charset val="134"/>
      </rPr>
      <t>齐金莲</t>
    </r>
  </si>
  <si>
    <t>3~12</t>
  </si>
  <si>
    <t>225.77±20.44</t>
  </si>
  <si>
    <t>178.03±12.87</t>
  </si>
  <si>
    <t>14.6±3.2</t>
  </si>
  <si>
    <t>22.1±5.3</t>
  </si>
  <si>
    <t>125±14</t>
  </si>
  <si>
    <t>130±16</t>
  </si>
  <si>
    <r>
      <rPr>
        <sz val="11"/>
        <rFont val="宋体"/>
        <charset val="134"/>
      </rPr>
      <t>孙占磊</t>
    </r>
  </si>
  <si>
    <t>65~83</t>
  </si>
  <si>
    <r>
      <rPr>
        <sz val="11"/>
        <rFont val="宋体"/>
        <charset val="134"/>
      </rPr>
      <t>根据血压</t>
    </r>
  </si>
  <si>
    <t>4(15)</t>
  </si>
  <si>
    <t>5(19)</t>
  </si>
  <si>
    <t>10(37)</t>
  </si>
  <si>
    <t>11(41)</t>
  </si>
  <si>
    <t>91±10</t>
  </si>
  <si>
    <t>90±8</t>
  </si>
  <si>
    <r>
      <rPr>
        <sz val="11"/>
        <rFont val="宋体"/>
        <charset val="134"/>
      </rPr>
      <t>钱露露</t>
    </r>
  </si>
  <si>
    <t>65~85</t>
  </si>
  <si>
    <t>17.8(16)</t>
  </si>
  <si>
    <t>31.1(28)</t>
  </si>
  <si>
    <t>798±192</t>
  </si>
  <si>
    <t>1015±247</t>
  </si>
  <si>
    <t>3(10)</t>
  </si>
  <si>
    <t>13.97±4.64</t>
  </si>
  <si>
    <t>15.87±4.13</t>
  </si>
  <si>
    <t>20.07±4.60</t>
  </si>
  <si>
    <t>22.83±4.32</t>
  </si>
  <si>
    <t>26.93±4.05</t>
  </si>
  <si>
    <t>31.07±4.62</t>
  </si>
  <si>
    <t>15.97±4.64</t>
  </si>
  <si>
    <t>18.87±3.79</t>
  </si>
  <si>
    <r>
      <rPr>
        <sz val="11"/>
        <rFont val="宋体"/>
        <charset val="134"/>
      </rPr>
      <t>张晓青</t>
    </r>
  </si>
  <si>
    <t>45±10</t>
  </si>
  <si>
    <t>4.2±1.1</t>
  </si>
  <si>
    <t>5.35±1.5</t>
  </si>
  <si>
    <t>95 (64–138)</t>
  </si>
  <si>
    <t>94 (64–133)</t>
  </si>
  <si>
    <t>3(0.05)</t>
  </si>
  <si>
    <t>5(0.15)</t>
  </si>
  <si>
    <t>中位数（四分位数范围）</t>
  </si>
  <si>
    <r>
      <rPr>
        <sz val="11"/>
        <rFont val="宋体"/>
        <charset val="134"/>
      </rPr>
      <t>郝利娜</t>
    </r>
  </si>
  <si>
    <t>975.6±160.7</t>
  </si>
  <si>
    <t>1061±147.9</t>
  </si>
  <si>
    <t>98 (66–140)</t>
  </si>
  <si>
    <t>Zhou et al.</t>
  </si>
  <si>
    <r>
      <rPr>
        <sz val="11"/>
        <color theme="1"/>
        <rFont val="Times New Roman"/>
        <charset val="134"/>
      </rPr>
      <t>65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75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</si>
  <si>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结肠癌根治性手术患者</t>
    </r>
  </si>
  <si>
    <t>811.10±79.45mg</t>
  </si>
  <si>
    <t>1075±96.75mg</t>
  </si>
  <si>
    <t>17.5(2-95)</t>
  </si>
  <si>
    <t>75(10-310)</t>
  </si>
  <si>
    <t>195(130-280)</t>
  </si>
  <si>
    <t>166(150-245)</t>
  </si>
  <si>
    <t>中位数（最大值最小值）</t>
  </si>
  <si>
    <t>Rüsch et al.</t>
  </si>
  <si>
    <r>
      <rPr>
        <sz val="11"/>
        <color theme="1"/>
        <rFont val="宋体"/>
        <charset val="134"/>
      </rPr>
      <t>平均</t>
    </r>
    <r>
      <rPr>
        <sz val="11"/>
        <color theme="1"/>
        <rFont val="Times New Roman"/>
        <charset val="134"/>
      </rPr>
      <t>48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</si>
  <si>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手术患者</t>
    </r>
  </si>
  <si>
    <r>
      <rPr>
        <sz val="11"/>
        <color theme="1"/>
        <rFont val="宋体"/>
        <charset val="134"/>
      </rPr>
      <t>按体重给药</t>
    </r>
  </si>
  <si>
    <t>70(17.9)</t>
  </si>
  <si>
    <t>69(17.4)</t>
  </si>
  <si>
    <t>10 (7-15)</t>
  </si>
  <si>
    <t>15 (10-21)</t>
  </si>
  <si>
    <t>139(9.5)</t>
  </si>
  <si>
    <t>156(10.6)</t>
  </si>
  <si>
    <t>98 [50–168]</t>
  </si>
  <si>
    <t>99 [51–170]</t>
  </si>
  <si>
    <r>
      <rPr>
        <sz val="11"/>
        <rFont val="宋体"/>
        <charset val="134"/>
      </rPr>
      <t>陈星曲</t>
    </r>
  </si>
  <si>
    <t>57.29±15.91</t>
  </si>
  <si>
    <t>1552.86±843.31</t>
  </si>
  <si>
    <t>1173.24±535.70</t>
  </si>
  <si>
    <t>0.4 (0.2-4.5)</t>
  </si>
  <si>
    <t>2.5 (0.2-7.9)</t>
  </si>
  <si>
    <t>80 (65-105)</t>
  </si>
  <si>
    <t>92 (70-120)</t>
  </si>
  <si>
    <t>29 (7)</t>
  </si>
  <si>
    <t>31(7.3)</t>
  </si>
  <si>
    <r>
      <rPr>
        <sz val="11"/>
        <rFont val="宋体"/>
        <charset val="134"/>
      </rPr>
      <t>范龙</t>
    </r>
  </si>
  <si>
    <t>1(1.8)</t>
  </si>
  <si>
    <t>5(9.2)</t>
  </si>
  <si>
    <t>966±130</t>
  </si>
  <si>
    <t>1152±142</t>
  </si>
  <si>
    <t>246.3±72.7</t>
  </si>
  <si>
    <t>235.4±61.1</t>
  </si>
  <si>
    <r>
      <rPr>
        <sz val="11"/>
        <rFont val="宋体"/>
        <charset val="134"/>
      </rPr>
      <t>吴志兰</t>
    </r>
  </si>
  <si>
    <t>57~81</t>
  </si>
  <si>
    <t>674.4±42.2</t>
  </si>
  <si>
    <t>814.2±46.7</t>
  </si>
  <si>
    <r>
      <rPr>
        <sz val="11"/>
        <rFont val="宋体"/>
        <charset val="134"/>
      </rPr>
      <t>庞博</t>
    </r>
  </si>
  <si>
    <t>61~85</t>
  </si>
  <si>
    <t>6.25(5.28-7.25)</t>
  </si>
  <si>
    <t>9.52(8.2-10.83)</t>
  </si>
  <si>
    <t>7.27(6.23-8.28)</t>
  </si>
  <si>
    <t>11.22(8.51-13.60)</t>
  </si>
  <si>
    <t>31.70(28.03-35.38)</t>
  </si>
  <si>
    <t>37.78(33.66-41.90)</t>
  </si>
  <si>
    <r>
      <rPr>
        <sz val="11"/>
        <rFont val="宋体"/>
        <charset val="134"/>
      </rPr>
      <t>张琦</t>
    </r>
  </si>
  <si>
    <t>65~75</t>
  </si>
  <si>
    <t>4(10)</t>
  </si>
  <si>
    <t>11(27.5)</t>
  </si>
  <si>
    <r>
      <rPr>
        <sz val="11"/>
        <rFont val="Times New Roman"/>
        <charset val="134"/>
      </rPr>
      <t>495.74±52.11</t>
    </r>
    <r>
      <rPr>
        <sz val="11"/>
        <rFont val="宋体"/>
        <charset val="134"/>
      </rPr>
      <t>（异丙酚）</t>
    </r>
  </si>
  <si>
    <t>601.29±78.96</t>
  </si>
  <si>
    <r>
      <rPr>
        <sz val="11"/>
        <rFont val="宋体"/>
        <charset val="134"/>
      </rPr>
      <t>王芳茹</t>
    </r>
  </si>
  <si>
    <t>26~51</t>
  </si>
  <si>
    <t>5.0±2.6</t>
  </si>
  <si>
    <t>9.3±8.9</t>
  </si>
  <si>
    <t>18.3±8.2</t>
  </si>
  <si>
    <t>25.8±19.7</t>
  </si>
  <si>
    <r>
      <rPr>
        <sz val="11"/>
        <rFont val="宋体"/>
        <charset val="134"/>
      </rPr>
      <t>姜景卫</t>
    </r>
  </si>
  <si>
    <t>65~76</t>
  </si>
  <si>
    <t>659±36</t>
  </si>
  <si>
    <t>680±49</t>
  </si>
  <si>
    <t>6.5±3.1</t>
  </si>
  <si>
    <t>7.6±4.1</t>
  </si>
  <si>
    <t>20.3±8.8</t>
  </si>
  <si>
    <t>21.1±9.7</t>
  </si>
  <si>
    <r>
      <rPr>
        <sz val="11"/>
        <rFont val="宋体"/>
        <charset val="134"/>
      </rPr>
      <t>郑晓宁</t>
    </r>
  </si>
  <si>
    <r>
      <rPr>
        <sz val="11"/>
        <rFont val="Times New Roman"/>
        <charset val="134"/>
      </rPr>
      <t>67</t>
    </r>
    <r>
      <rPr>
        <sz val="11"/>
        <rFont val="宋体"/>
        <charset val="134"/>
      </rPr>
      <t>～</t>
    </r>
    <r>
      <rPr>
        <sz val="11"/>
        <rFont val="Times New Roman"/>
        <charset val="134"/>
      </rPr>
      <t>85</t>
    </r>
  </si>
  <si>
    <t>506.25±72.2</t>
  </si>
  <si>
    <t>618.32±73.9</t>
  </si>
  <si>
    <t>7.1±3.7</t>
  </si>
  <si>
    <t>11.3±5.9</t>
  </si>
  <si>
    <t>20.0±7.9</t>
  </si>
  <si>
    <t>26.7±11.2</t>
  </si>
  <si>
    <r>
      <rPr>
        <sz val="11"/>
        <rFont val="宋体"/>
        <charset val="134"/>
      </rPr>
      <t>叶阮昊</t>
    </r>
  </si>
  <si>
    <t>63~78</t>
  </si>
  <si>
    <t>667.17±112.39</t>
  </si>
  <si>
    <t>816.24±134.27</t>
  </si>
  <si>
    <t>9.5±3.1</t>
  </si>
  <si>
    <t>13.1±3.8</t>
  </si>
  <si>
    <t>111±30</t>
  </si>
  <si>
    <t>123±48</t>
  </si>
  <si>
    <t>90±16</t>
  </si>
  <si>
    <t>92±16</t>
  </si>
  <si>
    <r>
      <rPr>
        <sz val="11"/>
        <color theme="1"/>
        <rFont val="宋体"/>
        <charset val="134"/>
      </rPr>
      <t>高英超</t>
    </r>
  </si>
  <si>
    <r>
      <rPr>
        <sz val="11"/>
        <color theme="1"/>
        <rFont val="宋体"/>
        <charset val="134"/>
      </rPr>
      <t>女</t>
    </r>
  </si>
  <si>
    <r>
      <rPr>
        <sz val="11"/>
        <color theme="1"/>
        <rFont val="Times New Roman"/>
        <charset val="134"/>
      </rPr>
      <t>23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43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</si>
  <si>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人流术患者</t>
    </r>
  </si>
  <si>
    <t>79.25±7.12mg</t>
  </si>
  <si>
    <t>96.00±8.20mg</t>
  </si>
  <si>
    <t>9/4</t>
  </si>
  <si>
    <t>10/10</t>
  </si>
  <si>
    <t>7.2±4.3</t>
  </si>
  <si>
    <t>6±3.2</t>
  </si>
  <si>
    <t>295±45</t>
  </si>
  <si>
    <t>285±40</t>
  </si>
  <si>
    <t>*术中知晓</t>
  </si>
  <si>
    <r>
      <rPr>
        <sz val="11"/>
        <color theme="1"/>
        <rFont val="宋体"/>
        <charset val="134"/>
      </rPr>
      <t>刘冰等</t>
    </r>
  </si>
  <si>
    <r>
      <rPr>
        <sz val="11"/>
        <color theme="1"/>
        <rFont val="Times New Roman"/>
        <charset val="134"/>
      </rPr>
      <t>18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70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</si>
  <si>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甲状腺手术患者</t>
    </r>
  </si>
  <si>
    <t>57±6ml</t>
  </si>
  <si>
    <t>62±8ml</t>
  </si>
  <si>
    <t>1±2</t>
  </si>
  <si>
    <t>2±4</t>
  </si>
  <si>
    <t>6±5</t>
  </si>
  <si>
    <t>8±8</t>
  </si>
  <si>
    <t>6±4</t>
  </si>
  <si>
    <t>11±10</t>
  </si>
  <si>
    <t>80±47</t>
  </si>
  <si>
    <t>108±58</t>
  </si>
  <si>
    <t>104±47</t>
  </si>
  <si>
    <t>106±40</t>
  </si>
  <si>
    <t>*术后恶心呕吐评分max</t>
  </si>
  <si>
    <r>
      <rPr>
        <sz val="11"/>
        <color theme="1"/>
        <rFont val="宋体"/>
        <charset val="134"/>
      </rPr>
      <t>袁秀仪等</t>
    </r>
  </si>
  <si>
    <r>
      <rPr>
        <sz val="11"/>
        <color theme="1"/>
        <rFont val="Times New Roman"/>
        <charset val="134"/>
      </rPr>
      <t>21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76</t>
    </r>
    <r>
      <rPr>
        <sz val="11"/>
        <color theme="1"/>
        <rFont val="宋体"/>
        <charset val="134"/>
      </rPr>
      <t>岁</t>
    </r>
  </si>
  <si>
    <r>
      <rPr>
        <sz val="10.5"/>
        <color rgb="FF231916"/>
        <rFont val="方正书宋_GBK"/>
        <charset val="134"/>
      </rPr>
      <t>腹腔镜治疗的妇科患者</t>
    </r>
  </si>
  <si>
    <r>
      <rPr>
        <sz val="11"/>
        <color theme="1"/>
        <rFont val="宋体"/>
        <charset val="134"/>
      </rPr>
      <t>血流动力学参考</t>
    </r>
  </si>
  <si>
    <t>67.3±10.0</t>
  </si>
  <si>
    <t>66.4±9.8</t>
  </si>
  <si>
    <t>4.2±2.1</t>
  </si>
  <si>
    <t>4.7±2.2</t>
  </si>
  <si>
    <t>4.4±2.2</t>
  </si>
  <si>
    <t>5.0±2.4</t>
  </si>
  <si>
    <r>
      <rPr>
        <sz val="11"/>
        <color theme="1"/>
        <rFont val="宋体"/>
        <charset val="134"/>
      </rPr>
      <t>桂强军等</t>
    </r>
  </si>
  <si>
    <r>
      <rPr>
        <sz val="11"/>
        <color theme="1"/>
        <rFont val="Times New Roman"/>
        <charset val="134"/>
      </rPr>
      <t>2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9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</si>
  <si>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腹腔镜手术患儿</t>
    </r>
  </si>
  <si>
    <r>
      <rPr>
        <sz val="11"/>
        <color theme="1"/>
        <rFont val="宋体"/>
        <charset val="134"/>
      </rPr>
      <t>静脉麻醉</t>
    </r>
  </si>
  <si>
    <t>5±2</t>
  </si>
  <si>
    <t>10±7</t>
  </si>
  <si>
    <t>47±17</t>
  </si>
  <si>
    <t>63±17</t>
  </si>
  <si>
    <t>Mehmet et al.</t>
  </si>
  <si>
    <r>
      <rPr>
        <sz val="11"/>
        <color theme="1"/>
        <rFont val="宋体"/>
        <charset val="134"/>
      </rPr>
      <t>结肠镜检查患者</t>
    </r>
  </si>
  <si>
    <t>100mg</t>
  </si>
  <si>
    <t>150mg</t>
  </si>
  <si>
    <r>
      <rPr>
        <sz val="11"/>
        <color theme="1"/>
        <rFont val="宋体"/>
        <charset val="134"/>
      </rPr>
      <t>陈陈燕等</t>
    </r>
  </si>
  <si>
    <r>
      <rPr>
        <sz val="11"/>
        <color theme="1"/>
        <rFont val="Times New Roman"/>
        <charset val="134"/>
      </rPr>
      <t>60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82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</si>
  <si>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老年骨科手术患者</t>
    </r>
  </si>
  <si>
    <t>7.63±1.27mg/kg</t>
  </si>
  <si>
    <t>13.56±1.82mg/kg</t>
  </si>
  <si>
    <t>4.6±2.1</t>
  </si>
  <si>
    <t>7.8±3.6</t>
  </si>
  <si>
    <t>4.3±2.2</t>
  </si>
  <si>
    <t>8.1±4</t>
  </si>
  <si>
    <t>26±11</t>
  </si>
  <si>
    <t>29±16</t>
  </si>
  <si>
    <t>199±27</t>
  </si>
  <si>
    <t>184±39</t>
  </si>
  <si>
    <r>
      <rPr>
        <sz val="11"/>
        <color theme="1"/>
        <rFont val="宋体"/>
        <charset val="134"/>
      </rPr>
      <t>张爱萍等</t>
    </r>
  </si>
  <si>
    <r>
      <rPr>
        <sz val="11"/>
        <color theme="1"/>
        <rFont val="Times New Roman"/>
        <charset val="134"/>
      </rPr>
      <t>20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82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</si>
  <si>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Times New Roman"/>
        <charset val="134"/>
      </rPr>
      <t>ICU</t>
    </r>
    <r>
      <rPr>
        <sz val="11"/>
        <color theme="1"/>
        <rFont val="宋体"/>
        <charset val="134"/>
      </rPr>
      <t>收治患者</t>
    </r>
  </si>
  <si>
    <t>10.9±2.9</t>
  </si>
  <si>
    <t>9.8±2.3</t>
  </si>
  <si>
    <t>37±18</t>
  </si>
  <si>
    <t>35±22</t>
  </si>
  <si>
    <t>31±22</t>
  </si>
  <si>
    <t>28±16</t>
  </si>
  <si>
    <t>*awakening 未录</t>
  </si>
  <si>
    <r>
      <rPr>
        <sz val="11"/>
        <color theme="1"/>
        <rFont val="宋体"/>
        <charset val="134"/>
      </rPr>
      <t>陈新凯等</t>
    </r>
  </si>
  <si>
    <r>
      <rPr>
        <sz val="11"/>
        <color theme="1"/>
        <rFont val="Times New Roman"/>
        <charset val="134"/>
      </rPr>
      <t>22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62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</si>
  <si>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腹腔镜胆囊切除术患者</t>
    </r>
  </si>
  <si>
    <t>315.41±24.53mg</t>
  </si>
  <si>
    <t>342.69±31.84mg</t>
  </si>
  <si>
    <t>17/2</t>
  </si>
  <si>
    <t>7.6±4.3</t>
  </si>
  <si>
    <t>15.4±11.0</t>
  </si>
  <si>
    <t>51±18</t>
  </si>
  <si>
    <t>85±19</t>
  </si>
  <si>
    <t>204±78</t>
  </si>
  <si>
    <t>183±51</t>
  </si>
  <si>
    <r>
      <rPr>
        <sz val="11"/>
        <color theme="1"/>
        <rFont val="宋体"/>
        <charset val="134"/>
      </rPr>
      <t>李小莉</t>
    </r>
  </si>
  <si>
    <r>
      <rPr>
        <sz val="11"/>
        <color theme="1"/>
        <rFont val="Times New Roman"/>
        <charset val="134"/>
      </rPr>
      <t>65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79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</si>
  <si>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腹腔镜手术患者</t>
    </r>
  </si>
  <si>
    <r>
      <rPr>
        <sz val="11"/>
        <color theme="1"/>
        <rFont val="宋体"/>
        <charset val="134"/>
      </rPr>
      <t>麻醉医生经验</t>
    </r>
  </si>
  <si>
    <t>4.31±0.09mg/kg</t>
  </si>
  <si>
    <t>5.28±0.17mg/kg</t>
  </si>
  <si>
    <t>赖翠瑶</t>
  </si>
  <si>
    <t>20~60</t>
  </si>
  <si>
    <t>1(3.3)</t>
  </si>
  <si>
    <t>5(16.7)</t>
  </si>
  <si>
    <t>9.26±2.01</t>
  </si>
  <si>
    <t>11.80±2.9</t>
  </si>
  <si>
    <t>*Sevoflurane consumption</t>
  </si>
  <si>
    <r>
      <rPr>
        <sz val="11"/>
        <color theme="1"/>
        <rFont val="宋体"/>
        <charset val="134"/>
      </rPr>
      <t>黄梁淘等</t>
    </r>
  </si>
  <si>
    <r>
      <rPr>
        <sz val="11"/>
        <color theme="1"/>
        <rFont val="Times New Roman"/>
        <charset val="134"/>
      </rPr>
      <t>60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79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</si>
  <si>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麻醉手术老年患者</t>
    </r>
  </si>
  <si>
    <t>651.5±21.4min</t>
  </si>
  <si>
    <t>795.2±28.6min</t>
  </si>
  <si>
    <r>
      <rPr>
        <sz val="11"/>
        <color theme="1"/>
        <rFont val="宋体"/>
        <charset val="134"/>
      </rPr>
      <t>李其金等</t>
    </r>
  </si>
  <si>
    <r>
      <rPr>
        <sz val="11"/>
        <color theme="1"/>
        <rFont val="Times New Roman"/>
        <charset val="134"/>
      </rPr>
      <t>60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83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</si>
  <si>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老年腹腔镜胆囊切除术患者</t>
    </r>
  </si>
  <si>
    <t>315.5±24.2min</t>
  </si>
  <si>
    <t>342.6±26.8min</t>
  </si>
  <si>
    <t>15.0±16.4</t>
  </si>
  <si>
    <t>16.1±11.3</t>
  </si>
  <si>
    <t>64.5±10.1</t>
  </si>
  <si>
    <t>66.8±9.0</t>
  </si>
  <si>
    <t>28.4±11.2</t>
  </si>
  <si>
    <t>30.2±14</t>
  </si>
  <si>
    <t>*术后谵妄评分表PAED</t>
  </si>
  <si>
    <r>
      <rPr>
        <sz val="11"/>
        <color theme="1"/>
        <rFont val="宋体"/>
        <charset val="134"/>
      </rPr>
      <t>吴正文等</t>
    </r>
  </si>
  <si>
    <r>
      <rPr>
        <sz val="11"/>
        <color theme="1"/>
        <rFont val="Times New Roman"/>
        <charset val="134"/>
      </rPr>
      <t xml:space="preserve">≥65 </t>
    </r>
    <r>
      <rPr>
        <sz val="11"/>
        <color theme="1"/>
        <rFont val="宋体"/>
        <charset val="134"/>
      </rPr>
      <t>岁</t>
    </r>
  </si>
  <si>
    <t>624.26±36.15mg</t>
  </si>
  <si>
    <t>681.69±49.61mg</t>
  </si>
  <si>
    <t>11.1±8.0</t>
  </si>
  <si>
    <t>60.5±10.0</t>
  </si>
  <si>
    <t>30.2±12.4</t>
  </si>
  <si>
    <r>
      <rPr>
        <sz val="11"/>
        <color theme="1"/>
        <rFont val="宋体"/>
        <charset val="134"/>
      </rPr>
      <t>陈伟涛</t>
    </r>
  </si>
  <si>
    <r>
      <rPr>
        <sz val="11"/>
        <color theme="1"/>
        <rFont val="Times New Roman"/>
        <charset val="134"/>
      </rPr>
      <t>31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78</t>
    </r>
    <r>
      <rPr>
        <sz val="11"/>
        <color theme="1"/>
        <rFont val="宋体"/>
        <charset val="134"/>
      </rPr>
      <t>岁</t>
    </r>
  </si>
  <si>
    <t>*Midazolam+</t>
  </si>
  <si>
    <t>1.61±0.70</t>
  </si>
  <si>
    <r>
      <rPr>
        <sz val="11"/>
        <color theme="1"/>
        <rFont val="宋体"/>
        <charset val="134"/>
      </rPr>
      <t>肖尚龙等</t>
    </r>
  </si>
  <si>
    <r>
      <rPr>
        <sz val="11"/>
        <color theme="1"/>
        <rFont val="Times New Roman"/>
        <charset val="134"/>
      </rPr>
      <t>62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79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</si>
  <si>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老年四肢骨折内固定患者</t>
    </r>
  </si>
  <si>
    <t>BIS 40-60</t>
  </si>
  <si>
    <r>
      <rPr>
        <sz val="11"/>
        <color theme="1"/>
        <rFont val="Times New Roman"/>
        <charset val="134"/>
      </rPr>
      <t>84</t>
    </r>
    <r>
      <rPr>
        <sz val="11"/>
        <color theme="1"/>
        <rFont val="宋体"/>
        <charset val="134"/>
      </rPr>
      <t>（</t>
    </r>
    <r>
      <rPr>
        <sz val="11"/>
        <color theme="1"/>
        <rFont val="Times New Roman"/>
        <charset val="134"/>
      </rPr>
      <t>12-466</t>
    </r>
    <r>
      <rPr>
        <sz val="11"/>
        <color theme="1"/>
        <rFont val="宋体"/>
        <charset val="134"/>
      </rPr>
      <t>）</t>
    </r>
  </si>
  <si>
    <r>
      <rPr>
        <sz val="11"/>
        <color theme="1"/>
        <rFont val="Times New Roman"/>
        <charset val="134"/>
      </rPr>
      <t>160</t>
    </r>
    <r>
      <rPr>
        <sz val="11"/>
        <color theme="1"/>
        <rFont val="宋体"/>
        <charset val="134"/>
      </rPr>
      <t>（</t>
    </r>
    <r>
      <rPr>
        <sz val="11"/>
        <color theme="1"/>
        <rFont val="Times New Roman"/>
        <charset val="134"/>
      </rPr>
      <t>13-431</t>
    </r>
    <r>
      <rPr>
        <sz val="11"/>
        <color theme="1"/>
        <rFont val="宋体"/>
        <charset val="134"/>
      </rPr>
      <t>）</t>
    </r>
  </si>
  <si>
    <t>*Mean±SD</t>
  </si>
  <si>
    <r>
      <rPr>
        <sz val="11"/>
        <color theme="1"/>
        <rFont val="Times New Roman"/>
        <charset val="134"/>
      </rPr>
      <t>BIS 40</t>
    </r>
    <r>
      <rPr>
        <sz val="11"/>
        <color theme="1"/>
        <rFont val="宋体"/>
        <charset val="134"/>
      </rPr>
      <t>以下</t>
    </r>
  </si>
  <si>
    <t>307(215-771)</t>
  </si>
  <si>
    <t>323(196-730)</t>
  </si>
  <si>
    <t>*median</t>
  </si>
  <si>
    <r>
      <rPr>
        <sz val="11"/>
        <color theme="1"/>
        <rFont val="宋体"/>
        <charset val="134"/>
      </rPr>
      <t>邵路军</t>
    </r>
  </si>
  <si>
    <r>
      <rPr>
        <sz val="11"/>
        <color theme="1"/>
        <rFont val="Times New Roman"/>
        <charset val="134"/>
      </rPr>
      <t>18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72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</si>
  <si>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耳鼻喉短小手术患者</t>
    </r>
  </si>
  <si>
    <t>54.17±1.16mg</t>
  </si>
  <si>
    <t>56.81±1.13mg</t>
  </si>
  <si>
    <t>Brown et al.</t>
  </si>
  <si>
    <r>
      <rPr>
        <sz val="11"/>
        <color theme="1"/>
        <rFont val="Times New Roman"/>
        <charset val="134"/>
      </rPr>
      <t>≥65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</si>
  <si>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腰椎融合术患者</t>
    </r>
  </si>
  <si>
    <t>20(16-25)</t>
  </si>
  <si>
    <t>16(13-19)</t>
  </si>
  <si>
    <t>31(18)</t>
  </si>
  <si>
    <t>29(10)</t>
  </si>
  <si>
    <t>*为分秒，只记了分</t>
  </si>
  <si>
    <r>
      <rPr>
        <sz val="11"/>
        <color theme="1"/>
        <rFont val="宋体"/>
        <charset val="134"/>
      </rPr>
      <t>方锐伦等</t>
    </r>
  </si>
  <si>
    <r>
      <rPr>
        <sz val="11"/>
        <color theme="1"/>
        <rFont val="Times New Roman"/>
        <charset val="134"/>
      </rPr>
      <t>48</t>
    </r>
    <r>
      <rPr>
        <sz val="11"/>
        <color theme="1"/>
        <rFont val="宋体"/>
        <charset val="134"/>
      </rPr>
      <t>～</t>
    </r>
    <r>
      <rPr>
        <sz val="11"/>
        <color theme="1"/>
        <rFont val="Times New Roman"/>
        <charset val="134"/>
      </rPr>
      <t>74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</si>
  <si>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颅内动脉瘤夹毕术患者</t>
    </r>
  </si>
  <si>
    <t>723.3±58.2mg</t>
  </si>
  <si>
    <t>182.8±126.4mg</t>
  </si>
  <si>
    <t>9(8-11)</t>
  </si>
  <si>
    <t>8(7-10)</t>
  </si>
  <si>
    <t>47(48)</t>
  </si>
  <si>
    <t>25(8)</t>
  </si>
  <si>
    <r>
      <rPr>
        <sz val="11"/>
        <color theme="1"/>
        <rFont val="宋体"/>
        <charset val="134"/>
      </rPr>
      <t>耿莹等</t>
    </r>
  </si>
  <si>
    <r>
      <rPr>
        <sz val="11"/>
        <color theme="1"/>
        <rFont val="宋体"/>
        <charset val="134"/>
      </rPr>
      <t>＞</t>
    </r>
    <r>
      <rPr>
        <sz val="11"/>
        <color theme="1"/>
        <rFont val="Times New Roman"/>
        <charset val="134"/>
      </rPr>
      <t>60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</si>
  <si>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骨折手术患者</t>
    </r>
  </si>
  <si>
    <t>492.27±51.36mg</t>
  </si>
  <si>
    <t>625.06±70.18mg</t>
  </si>
  <si>
    <t>8(7-9)</t>
  </si>
  <si>
    <t>33(23)</t>
  </si>
  <si>
    <t>38(43)</t>
  </si>
  <si>
    <t>Radtke F M</t>
  </si>
  <si>
    <t>ALL</t>
  </si>
  <si>
    <t>常规监测</t>
  </si>
  <si>
    <t>70/21</t>
  </si>
  <si>
    <t>90/28</t>
  </si>
  <si>
    <t>Kunst G</t>
  </si>
  <si>
    <r>
      <rPr>
        <sz val="11"/>
        <color theme="1"/>
        <rFont val="宋体"/>
        <charset val="134"/>
      </rPr>
      <t>英国</t>
    </r>
  </si>
  <si>
    <t>&gt;65</t>
  </si>
  <si>
    <r>
      <rPr>
        <sz val="11"/>
        <color theme="1"/>
        <rFont val="宋体"/>
        <charset val="134"/>
      </rPr>
      <t>详见表格</t>
    </r>
  </si>
  <si>
    <t>Wildes</t>
  </si>
  <si>
    <t>59/585</t>
  </si>
  <si>
    <t>51/591</t>
  </si>
  <si>
    <t>48/614</t>
  </si>
  <si>
    <t>55/617</t>
  </si>
  <si>
    <t>Assare et al.</t>
  </si>
  <si>
    <t>Sweden</t>
  </si>
  <si>
    <t>18-65</t>
  </si>
  <si>
    <t>Bruhn et al.</t>
  </si>
  <si>
    <t>Germany</t>
  </si>
  <si>
    <t>Ellerkmann et al.</t>
  </si>
  <si>
    <t>Kamal et al.</t>
  </si>
  <si>
    <t>Egypt</t>
  </si>
  <si>
    <t>45-60</t>
  </si>
  <si>
    <t>中年人</t>
  </si>
  <si>
    <t>Mozafari et al.</t>
  </si>
  <si>
    <t>Iran</t>
  </si>
  <si>
    <t>Sudhakaran et al.</t>
  </si>
  <si>
    <t>India</t>
  </si>
  <si>
    <t>20-60</t>
  </si>
  <si>
    <r>
      <rPr>
        <sz val="11"/>
        <color theme="1"/>
        <rFont val="宋体"/>
        <charset val="134"/>
      </rPr>
      <t>全人群</t>
    </r>
  </si>
  <si>
    <t>White et al.</t>
  </si>
  <si>
    <t>USA</t>
  </si>
  <si>
    <t>女</t>
  </si>
  <si>
    <t>/</t>
  </si>
  <si>
    <t>Basar et al.</t>
  </si>
  <si>
    <t>Turkey</t>
  </si>
  <si>
    <t>Khoshrang et al.</t>
  </si>
  <si>
    <t>15-65</t>
  </si>
  <si>
    <t>未成年人/成年人/老年人</t>
  </si>
  <si>
    <t>Nelskyla et al.</t>
  </si>
  <si>
    <t>Finland</t>
  </si>
  <si>
    <t>18-50</t>
  </si>
  <si>
    <t>成年人</t>
  </si>
  <si>
    <t>作者</t>
  </si>
  <si>
    <t>年份</t>
  </si>
  <si>
    <t>随机分配方法</t>
  </si>
  <si>
    <t>分配方案隐藏</t>
  </si>
  <si>
    <t>盲法（对病人和试验人员）</t>
  </si>
  <si>
    <t>盲法（对结局评估者）</t>
  </si>
  <si>
    <t>结果数据的完整性</t>
  </si>
  <si>
    <t>选择性报告研究结果</t>
  </si>
  <si>
    <t>其他偏倚来源</t>
  </si>
  <si>
    <t>LOW</t>
  </si>
  <si>
    <t>HIGH</t>
  </si>
  <si>
    <t>UNCLEAR</t>
  </si>
  <si>
    <t>彭艺等</t>
  </si>
  <si>
    <t>蒋亚峰等</t>
  </si>
  <si>
    <t>杨宁</t>
  </si>
  <si>
    <t>徐源</t>
  </si>
  <si>
    <t>李坤</t>
  </si>
  <si>
    <t>Radtke</t>
  </si>
  <si>
    <t>Guo et al</t>
  </si>
  <si>
    <t>Rusch et al</t>
  </si>
  <si>
    <t>高英超</t>
  </si>
  <si>
    <t>桂强军等</t>
  </si>
  <si>
    <t>刘冰等</t>
  </si>
  <si>
    <t>袁秀仪等</t>
  </si>
  <si>
    <t>Kunst</t>
  </si>
  <si>
    <t>陈陈燕等</t>
  </si>
  <si>
    <t>陈新凯等</t>
  </si>
  <si>
    <t>李小莉</t>
  </si>
  <si>
    <t>张爱萍等</t>
  </si>
  <si>
    <t>陈伟涛</t>
  </si>
  <si>
    <t>黄梁淘等</t>
  </si>
  <si>
    <t>李其金等</t>
  </si>
  <si>
    <t>邵路军</t>
  </si>
  <si>
    <t>吴正文等</t>
  </si>
  <si>
    <t>肖尚龙等</t>
  </si>
  <si>
    <t>方锐伦等</t>
  </si>
  <si>
    <t>耿莹等</t>
  </si>
  <si>
    <t>对照组人数</t>
  </si>
  <si>
    <t>实验组人数</t>
  </si>
  <si>
    <t>使用量表</t>
  </si>
  <si>
    <t>干预组均值</t>
  </si>
  <si>
    <t>干预组标准差</t>
  </si>
  <si>
    <t>对照组试均值</t>
  </si>
  <si>
    <t>对照组标准差</t>
  </si>
  <si>
    <t>事件数</t>
  </si>
  <si>
    <t>总数</t>
  </si>
  <si>
    <t>Liao,W.W et al.</t>
  </si>
  <si>
    <t>PAED</t>
  </si>
  <si>
    <t>14-16</t>
  </si>
  <si>
    <t>13-15</t>
  </si>
  <si>
    <t>森林图</t>
  </si>
  <si>
    <t>forest结果</t>
  </si>
  <si>
    <t>敏感性分析结果</t>
  </si>
  <si>
    <t>funnel and Egger and Peters</t>
  </si>
  <si>
    <t>剪补</t>
  </si>
  <si>
    <t>郑晓宁</t>
  </si>
  <si>
    <t>hypertension</t>
  </si>
  <si>
    <t>hypotension</t>
  </si>
  <si>
    <t>Fruchter,O et al.</t>
  </si>
  <si>
    <t>dbp</t>
  </si>
  <si>
    <t>sbp</t>
  </si>
  <si>
    <t>all</t>
  </si>
  <si>
    <t>亚组</t>
  </si>
  <si>
    <t>confirmed awareness</t>
  </si>
  <si>
    <r>
      <rPr>
        <sz val="10"/>
        <rFont val="宋体"/>
        <charset val="134"/>
      </rPr>
      <t>蒋耀光</t>
    </r>
  </si>
  <si>
    <r>
      <rPr>
        <sz val="10"/>
        <rFont val="宋体"/>
        <charset val="134"/>
      </rPr>
      <t>姜蓉</t>
    </r>
  </si>
  <si>
    <r>
      <rPr>
        <sz val="10"/>
        <rFont val="宋体"/>
        <charset val="134"/>
      </rPr>
      <t>王芳茹</t>
    </r>
  </si>
  <si>
    <r>
      <rPr>
        <sz val="10"/>
        <rFont val="宋体"/>
        <charset val="134"/>
      </rPr>
      <t>郑晓宁</t>
    </r>
  </si>
  <si>
    <r>
      <rPr>
        <sz val="11"/>
        <color rgb="FF000000"/>
        <rFont val="宋体"/>
        <charset val="134"/>
      </rPr>
      <t>耿莹等</t>
    </r>
  </si>
  <si>
    <r>
      <rPr>
        <sz val="10"/>
        <rFont val="宋体"/>
        <charset val="134"/>
      </rPr>
      <t>姚莺</t>
    </r>
  </si>
  <si>
    <r>
      <rPr>
        <sz val="10"/>
        <rFont val="宋体"/>
        <charset val="134"/>
      </rPr>
      <t>陈星曲</t>
    </r>
  </si>
  <si>
    <r>
      <rPr>
        <sz val="11"/>
        <color rgb="FF000000"/>
        <rFont val="宋体"/>
        <charset val="134"/>
      </rPr>
      <t>袁秀仪等</t>
    </r>
  </si>
  <si>
    <t>如果遇到量表评价术后认知功能障碍，按连续型变量提取，并说明其使用的量表</t>
  </si>
  <si>
    <t>1wk</t>
  </si>
  <si>
    <t>3mo</t>
  </si>
  <si>
    <t>Mehmet Sargin. et al</t>
  </si>
  <si>
    <t>MMSE</t>
  </si>
  <si>
    <t>术后</t>
  </si>
  <si>
    <t>术后第1d</t>
  </si>
  <si>
    <t>术后第5d</t>
  </si>
  <si>
    <t>术后24小时</t>
  </si>
  <si>
    <t>罗静</t>
  </si>
  <si>
    <t>有意义</t>
  </si>
  <si>
    <t>术前</t>
  </si>
  <si>
    <t>术后3-5天</t>
  </si>
  <si>
    <t>术后6周</t>
  </si>
  <si>
    <t>术后第7天</t>
  </si>
  <si>
    <t>术后第90天</t>
  </si>
  <si>
    <t>funnel and Egger</t>
  </si>
  <si>
    <t>麻醉用药类型</t>
  </si>
  <si>
    <t>具体麻醉用药名</t>
  </si>
  <si>
    <t>是否预警</t>
  </si>
  <si>
    <t>是否超10%</t>
  </si>
  <si>
    <t>是否核对</t>
  </si>
  <si>
    <t>单药</t>
  </si>
  <si>
    <t>已核对</t>
  </si>
  <si>
    <t>芬太尼</t>
  </si>
  <si>
    <t>propofol</t>
  </si>
  <si>
    <t>ml</t>
  </si>
  <si>
    <t>fentanyl</t>
  </si>
  <si>
    <t>Isoflurane</t>
  </si>
  <si>
    <t>罗库溴铵</t>
  </si>
  <si>
    <t>rocuronium</t>
  </si>
  <si>
    <t>咪达唑仑</t>
  </si>
  <si>
    <t>Midazolam</t>
  </si>
  <si>
    <t>已核对+已修改</t>
  </si>
  <si>
    <t>硫喷妥钠</t>
  </si>
  <si>
    <t>Thiopentone</t>
  </si>
  <si>
    <t>七氟醚</t>
  </si>
  <si>
    <t>sevoflurane</t>
  </si>
  <si>
    <t>联合用药</t>
  </si>
  <si>
    <r>
      <rPr>
        <sz val="11"/>
        <color theme="1"/>
        <rFont val="宋体"/>
        <charset val="134"/>
      </rPr>
      <t>硫喷妥钠</t>
    </r>
    <r>
      <rPr>
        <sz val="11"/>
        <color theme="1"/>
        <rFont val="Times New Roman"/>
        <charset val="134"/>
      </rPr>
      <t>-</t>
    </r>
    <r>
      <rPr>
        <sz val="11"/>
        <color theme="1"/>
        <rFont val="宋体"/>
        <charset val="134"/>
      </rPr>
      <t>异氟醚</t>
    </r>
  </si>
  <si>
    <t>瑞芬太尼</t>
  </si>
  <si>
    <t xml:space="preserve"> Remifentanil</t>
  </si>
  <si>
    <r>
      <rPr>
        <sz val="11"/>
        <color theme="1"/>
        <rFont val="宋体"/>
        <charset val="134"/>
      </rPr>
      <t>硫喷妥钠</t>
    </r>
    <r>
      <rPr>
        <sz val="11"/>
        <color theme="1"/>
        <rFont val="Times New Roman"/>
        <charset val="134"/>
      </rPr>
      <t>-</t>
    </r>
    <r>
      <rPr>
        <sz val="11"/>
        <color theme="1"/>
        <rFont val="宋体"/>
        <charset val="134"/>
      </rPr>
      <t>七氟醚</t>
    </r>
  </si>
  <si>
    <r>
      <rPr>
        <sz val="11"/>
        <color theme="1"/>
        <rFont val="宋体"/>
        <charset val="134"/>
      </rPr>
      <t>丙泊酚</t>
    </r>
    <r>
      <rPr>
        <sz val="11"/>
        <color theme="1"/>
        <rFont val="Times New Roman"/>
        <charset val="134"/>
      </rPr>
      <t>-</t>
    </r>
    <r>
      <rPr>
        <sz val="11"/>
        <color theme="1"/>
        <rFont val="宋体"/>
        <charset val="134"/>
      </rPr>
      <t>异氟醚</t>
    </r>
  </si>
  <si>
    <r>
      <rPr>
        <sz val="11"/>
        <color theme="1"/>
        <rFont val="宋体"/>
        <charset val="134"/>
      </rPr>
      <t>丙泊酚</t>
    </r>
    <r>
      <rPr>
        <sz val="11"/>
        <color theme="1"/>
        <rFont val="Times New Roman"/>
        <charset val="134"/>
      </rPr>
      <t>-</t>
    </r>
    <r>
      <rPr>
        <sz val="11"/>
        <color theme="1"/>
        <rFont val="宋体"/>
        <charset val="134"/>
      </rPr>
      <t>七氟醚</t>
    </r>
  </si>
  <si>
    <t>时期</t>
  </si>
  <si>
    <t>药品</t>
  </si>
  <si>
    <t>诱导期</t>
  </si>
  <si>
    <t>维持期</t>
  </si>
  <si>
    <t>总量</t>
  </si>
  <si>
    <t>静脉麻醉/吸入麻醉</t>
  </si>
  <si>
    <t>ug</t>
  </si>
  <si>
    <t>ug转mg</t>
  </si>
  <si>
    <t>维库溴铵</t>
  </si>
  <si>
    <t>mg</t>
  </si>
  <si>
    <t>张伟</t>
  </si>
  <si>
    <t>阿曲库铵</t>
  </si>
  <si>
    <t>七氟烷</t>
  </si>
  <si>
    <t>陈琳</t>
  </si>
  <si>
    <t>罗哌卡因</t>
  </si>
  <si>
    <t>阿片药</t>
  </si>
  <si>
    <t>顺苯磺酸阿曲库铵</t>
  </si>
  <si>
    <t>顺式阿曲库铵</t>
  </si>
  <si>
    <t>张晓青</t>
  </si>
  <si>
    <t>舒芬太尼</t>
  </si>
  <si>
    <t>得普利麻</t>
  </si>
  <si>
    <t>*单位一律都是min【不是min的请换算】</t>
  </si>
  <si>
    <t>1-3age</t>
  </si>
  <si>
    <t>已修改，已核对</t>
  </si>
  <si>
    <t>4-11</t>
  </si>
  <si>
    <t>12-17</t>
  </si>
  <si>
    <t>已核对，已修改</t>
  </si>
  <si>
    <t>End of GA extubation</t>
  </si>
  <si>
    <t>已修改</t>
  </si>
  <si>
    <t>Tong J et al.</t>
  </si>
  <si>
    <t>接受全麻的人群</t>
  </si>
  <si>
    <t>补充接受什么治疗的人群</t>
  </si>
  <si>
    <t>Bannister,C.F et al.</t>
  </si>
  <si>
    <r>
      <rPr>
        <sz val="11"/>
        <color theme="1"/>
        <rFont val="宋体"/>
        <charset val="134"/>
      </rPr>
      <t>腹股沟疝修补术（</t>
    </r>
    <r>
      <rPr>
        <sz val="11"/>
        <color theme="1"/>
        <rFont val="Times New Roman"/>
        <charset val="134"/>
      </rPr>
      <t>0-3y</t>
    </r>
    <r>
      <rPr>
        <sz val="11"/>
        <color theme="1"/>
        <rFont val="宋体"/>
        <charset val="134"/>
      </rPr>
      <t>）/扁桃体切除术/腺样体切除术(3-18yr)</t>
    </r>
  </si>
  <si>
    <t>Wong,J et al.</t>
  </si>
  <si>
    <t>骨科膝关节或髋关节置换手术</t>
  </si>
  <si>
    <t>Puri,G et al.</t>
  </si>
  <si>
    <t>状动脉移植术（CABG）或体外循环置换术（CPB）瓣膜置换术</t>
  </si>
  <si>
    <t>Recart,A et al.</t>
  </si>
  <si>
    <t>腔镜普通手术</t>
  </si>
  <si>
    <t>Myles,P.S et al.</t>
  </si>
  <si>
    <t>常规手术患者</t>
  </si>
  <si>
    <t>Kreuer,S et al.</t>
  </si>
  <si>
    <t>小型骨科手术</t>
  </si>
  <si>
    <t>Messieha,Z.S et al.</t>
  </si>
  <si>
    <t>牙科康复治疗</t>
  </si>
  <si>
    <t>老年/儿童/成人</t>
  </si>
  <si>
    <t>Pavlin,J.D et al.</t>
  </si>
  <si>
    <t>心脏大血管</t>
  </si>
  <si>
    <t>骨科/</t>
  </si>
  <si>
    <t>非心脏</t>
  </si>
  <si>
    <t>老年组，&gt;60;&gt;80</t>
  </si>
  <si>
    <t>Boztug,N et al.</t>
  </si>
  <si>
    <t>开颅手术</t>
  </si>
  <si>
    <t>Zohar,E et al.</t>
  </si>
  <si>
    <t>选择性经尿道手术</t>
  </si>
  <si>
    <t>Mayer,J et al.</t>
  </si>
  <si>
    <t>结肠手术</t>
  </si>
  <si>
    <t>DeWitt,J M</t>
  </si>
  <si>
    <t>全人群</t>
  </si>
  <si>
    <t>Ibraheim,O et al.</t>
  </si>
  <si>
    <t>腹腔镜胃束带术的病态肥胖患者</t>
  </si>
  <si>
    <t>功能性鼻内窥镜手术患者</t>
  </si>
  <si>
    <r>
      <rPr>
        <sz val="11"/>
        <rFont val="Times New Roman"/>
        <charset val="134"/>
      </rPr>
      <t>ERCP</t>
    </r>
    <r>
      <rPr>
        <sz val="11"/>
        <rFont val="宋体"/>
        <charset val="134"/>
      </rPr>
      <t>的患者</t>
    </r>
  </si>
  <si>
    <t>腹腔镜下胆囊切除手术的老年高血压患者</t>
  </si>
  <si>
    <r>
      <rPr>
        <sz val="11"/>
        <rFont val="宋体"/>
        <charset val="134"/>
      </rPr>
      <t>高血压</t>
    </r>
    <r>
      <rPr>
        <sz val="11"/>
        <rFont val="Times New Roman"/>
        <charset val="134"/>
      </rPr>
      <t>III</t>
    </r>
    <r>
      <rPr>
        <sz val="11"/>
        <rFont val="宋体"/>
        <charset val="134"/>
      </rPr>
      <t>期患者</t>
    </r>
  </si>
  <si>
    <t>小儿扁桃体患者</t>
  </si>
  <si>
    <t>老年原发性高血压患者</t>
  </si>
  <si>
    <t>小儿先天心病患者</t>
  </si>
  <si>
    <t>后腹腔镜手术患者</t>
  </si>
  <si>
    <t>泌尿外科手术</t>
  </si>
  <si>
    <t>Zhang,C et al.</t>
  </si>
  <si>
    <t>Mashour,G.A et al.</t>
  </si>
  <si>
    <t>Persec,J et al.</t>
  </si>
  <si>
    <t>腹部大手术</t>
  </si>
  <si>
    <t>Villafranca, A.et al</t>
  </si>
  <si>
    <r>
      <rPr>
        <sz val="11"/>
        <color theme="1"/>
        <rFont val="宋体"/>
        <charset val="134"/>
      </rPr>
      <t>心脏外科手术患者</t>
    </r>
  </si>
  <si>
    <t>妇科腹腔镜手术全麻患者</t>
  </si>
  <si>
    <t>妇科腹腔镜手术患者</t>
  </si>
  <si>
    <r>
      <rPr>
        <sz val="11"/>
        <rFont val="宋体"/>
        <charset val="134"/>
      </rPr>
      <t>文伟名</t>
    </r>
  </si>
  <si>
    <t>宫颈癌患者</t>
  </si>
  <si>
    <t>老年患者上腹部手术</t>
  </si>
  <si>
    <t>Chan,M.T et al.</t>
  </si>
  <si>
    <t>选择性大手术</t>
  </si>
  <si>
    <t>Bresil,P et al.</t>
  </si>
  <si>
    <t>选择性耳鼻喉手术</t>
  </si>
  <si>
    <t>快通道开放性胃部手术患者</t>
  </si>
  <si>
    <t>全麻下行上腹部手术的老年患者</t>
  </si>
  <si>
    <t>Nitzschke,R et al.</t>
  </si>
  <si>
    <t>选择性泵上心脏手术患者</t>
  </si>
  <si>
    <t>支气管镜检查</t>
  </si>
  <si>
    <t>Guo Z.G et al</t>
  </si>
  <si>
    <t>膀胱切除术（&lt;1周）的严重烧伤患者</t>
  </si>
  <si>
    <t>Sargin, M.et al</t>
  </si>
  <si>
    <r>
      <rPr>
        <sz val="11"/>
        <color theme="1"/>
        <rFont val="宋体"/>
        <charset val="134"/>
      </rPr>
      <t>全麻状态下接受牙科治疗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中度发育迟缓</t>
    </r>
  </si>
  <si>
    <t>无痛性宫腔镜下子宫内膜息肉电切术患者</t>
  </si>
  <si>
    <t>斜视患儿</t>
  </si>
  <si>
    <t>腹部腔镜手术患者</t>
  </si>
  <si>
    <t>小儿外科泌尿系手术患儿</t>
  </si>
  <si>
    <t>全凭静脉麻醉手术患者</t>
  </si>
  <si>
    <t>扁桃体手术患儿</t>
  </si>
  <si>
    <t>全麻下行腹部手术的老年患者</t>
  </si>
  <si>
    <t>老年慢性贫血患者</t>
  </si>
  <si>
    <t>胆道探查术患者</t>
  </si>
  <si>
    <t>前列腺癌老年患者</t>
  </si>
  <si>
    <t>Zhou, Y. et al</t>
  </si>
  <si>
    <t>结肠癌患者</t>
  </si>
  <si>
    <t>Rüsch, D et al</t>
  </si>
  <si>
    <t>小型选择性手术</t>
  </si>
  <si>
    <t>全麻下行腹腔镜胃肠道手术的患者</t>
  </si>
  <si>
    <t>腹腔镜结直肠手术老年患者</t>
  </si>
  <si>
    <t>全麻术后老年患者</t>
  </si>
  <si>
    <t>全麻老年患者</t>
  </si>
  <si>
    <t>老年骨折手术患者</t>
  </si>
  <si>
    <t>全身麻醉患者</t>
  </si>
  <si>
    <t>老年腹腔镜手术患者</t>
  </si>
  <si>
    <r>
      <rPr>
        <sz val="11"/>
        <rFont val="宋体"/>
        <charset val="134"/>
      </rPr>
      <t>合并高血压</t>
    </r>
    <r>
      <rPr>
        <sz val="11"/>
        <rFont val="宋体"/>
        <charset val="134"/>
      </rPr>
      <t>，</t>
    </r>
    <r>
      <rPr>
        <sz val="11"/>
        <rFont val="宋体"/>
        <charset val="134"/>
      </rPr>
      <t>膝关节置换术的患者</t>
    </r>
  </si>
  <si>
    <t>全麻手术老年患者</t>
  </si>
  <si>
    <r>
      <rPr>
        <sz val="11"/>
        <color theme="1"/>
        <rFont val="宋体"/>
        <charset val="134"/>
      </rPr>
      <t>范梅笑等</t>
    </r>
  </si>
  <si>
    <r>
      <rPr>
        <sz val="11"/>
        <color theme="1"/>
        <rFont val="宋体"/>
        <charset val="134"/>
      </rPr>
      <t>腹腔手术老年患者</t>
    </r>
  </si>
  <si>
    <r>
      <rPr>
        <sz val="11"/>
        <rFont val="宋体"/>
        <charset val="134"/>
      </rPr>
      <t>赖翠瑶</t>
    </r>
  </si>
  <si>
    <r>
      <rPr>
        <sz val="11"/>
        <color theme="1"/>
        <rFont val="宋体"/>
        <charset val="134"/>
      </rPr>
      <t>罗静</t>
    </r>
  </si>
  <si>
    <r>
      <rPr>
        <sz val="11"/>
        <color theme="1"/>
        <rFont val="宋体"/>
        <charset val="134"/>
      </rPr>
      <t>老年骨折手术患者</t>
    </r>
  </si>
  <si>
    <t>Brown, C.et al</t>
  </si>
  <si>
    <t>腰椎手术</t>
  </si>
  <si>
    <r>
      <rPr>
        <sz val="11"/>
        <rFont val="宋体"/>
        <charset val="134"/>
      </rPr>
      <t>赵彩奕</t>
    </r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</si>
</sst>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_ "/>
    <numFmt numFmtId="177" formatCode="0.00_ "/>
    <numFmt numFmtId="178" formatCode="0.000_ "/>
    <numFmt numFmtId="179" formatCode="000000"/>
  </numFmts>
  <fonts count="49">
    <font>
      <sz val="11"/>
      <color theme="1"/>
      <name val="宋体"/>
      <charset val="134"/>
      <scheme val="minor"/>
    </font>
    <font>
      <sz val="11"/>
      <color theme="1"/>
      <name val="Times New Roman"/>
      <charset val="134"/>
    </font>
    <font>
      <sz val="11"/>
      <color theme="1"/>
      <name val="宋体"/>
      <charset val="134"/>
    </font>
    <font>
      <b/>
      <sz val="11"/>
      <color rgb="FFC00000"/>
      <name val="宋体"/>
      <charset val="134"/>
      <scheme val="minor"/>
    </font>
    <font>
      <sz val="11"/>
      <name val="Times New Roman"/>
      <charset val="134"/>
    </font>
    <font>
      <sz val="11"/>
      <name val="宋体"/>
      <charset val="134"/>
    </font>
    <font>
      <sz val="10.5"/>
      <color rgb="FF231916"/>
      <name val="Times New Roman"/>
      <charset val="134"/>
    </font>
    <font>
      <b/>
      <sz val="11"/>
      <color theme="1"/>
      <name val="宋体"/>
      <charset val="134"/>
      <scheme val="minor"/>
    </font>
    <font>
      <sz val="11"/>
      <color rgb="FFC00000"/>
      <name val="宋体"/>
      <charset val="134"/>
      <scheme val="minor"/>
    </font>
    <font>
      <sz val="11"/>
      <name val="宋体"/>
      <charset val="134"/>
      <scheme val="minor"/>
    </font>
    <font>
      <sz val="10"/>
      <name val="宋体"/>
      <charset val="134"/>
      <scheme val="minor"/>
    </font>
    <font>
      <sz val="10"/>
      <color rgb="FFC00000"/>
      <name val="宋体"/>
      <charset val="134"/>
      <scheme val="minor"/>
    </font>
    <font>
      <sz val="11"/>
      <color rgb="FF000000"/>
      <name val="Times New Roman"/>
      <charset val="134"/>
    </font>
    <font>
      <b/>
      <sz val="11"/>
      <name val="宋体"/>
      <charset val="134"/>
      <scheme val="minor"/>
    </font>
    <font>
      <sz val="11"/>
      <color rgb="FFC00000"/>
      <name val="宋体"/>
      <charset val="134"/>
    </font>
    <font>
      <b/>
      <sz val="9"/>
      <color theme="1"/>
      <name val="宋体"/>
      <charset val="134"/>
    </font>
    <font>
      <sz val="10.5"/>
      <name val="宋体"/>
      <charset val="134"/>
    </font>
    <font>
      <sz val="11"/>
      <color rgb="FFFF0000"/>
      <name val="宋体"/>
      <charset val="134"/>
      <scheme val="minor"/>
    </font>
    <font>
      <b/>
      <sz val="11"/>
      <color theme="1"/>
      <name val="宋体"/>
      <charset val="134"/>
    </font>
    <font>
      <sz val="10.5"/>
      <color theme="1"/>
      <name val="宋体"/>
      <charset val="134"/>
    </font>
    <font>
      <sz val="10"/>
      <color theme="1"/>
      <name val="Times New Roman"/>
      <charset val="134"/>
    </font>
    <font>
      <sz val="11"/>
      <color rgb="FF000000"/>
      <name val="宋体"/>
      <charset val="134"/>
    </font>
    <font>
      <sz val="10"/>
      <name val="宋体"/>
      <charset val="134"/>
    </font>
    <font>
      <sz val="7.95"/>
      <color rgb="FF000000"/>
      <name val="AdvPSA88A"/>
      <charset val="134"/>
    </font>
    <font>
      <sz val="10"/>
      <color theme="1"/>
      <name val="宋体"/>
      <charset val="134"/>
      <scheme val="minor"/>
    </font>
    <font>
      <sz val="11"/>
      <color rgb="FF000000"/>
      <name val="等线"/>
      <charset val="134"/>
    </font>
    <font>
      <b/>
      <sz val="12"/>
      <name val="宋体"/>
      <charset val="134"/>
    </font>
    <font>
      <b/>
      <sz val="14"/>
      <color theme="1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.5"/>
      <color rgb="FF231916"/>
      <name val="方正书宋_GBK"/>
      <charset val="134"/>
    </font>
    <font>
      <b/>
      <sz val="9"/>
      <name val="宋体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049989318521683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4" tint="0.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1">
    <border>
      <left/>
      <right/>
      <top/>
      <bottom/>
      <diagonal/>
    </border>
    <border>
      <left/>
      <right/>
      <top style="thick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thick">
        <color rgb="FF000000"/>
      </top>
      <bottom style="thick">
        <color rgb="FF000000"/>
      </bottom>
      <diagonal/>
    </border>
    <border>
      <left/>
      <right/>
      <top style="thick">
        <color rgb="FF000000"/>
      </top>
      <bottom/>
      <diagonal/>
    </border>
    <border>
      <left/>
      <right/>
      <top/>
      <bottom style="thick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0" fillId="13" borderId="13" applyNumberFormat="0" applyFont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14" applyNumberFormat="0" applyFill="0" applyAlignment="0" applyProtection="0">
      <alignment vertical="center"/>
    </xf>
    <xf numFmtId="0" fontId="34" fillId="0" borderId="14" applyNumberFormat="0" applyFill="0" applyAlignment="0" applyProtection="0">
      <alignment vertical="center"/>
    </xf>
    <xf numFmtId="0" fontId="35" fillId="0" borderId="15" applyNumberFormat="0" applyFill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14" borderId="16" applyNumberFormat="0" applyAlignment="0" applyProtection="0">
      <alignment vertical="center"/>
    </xf>
    <xf numFmtId="0" fontId="37" fillId="15" borderId="17" applyNumberFormat="0" applyAlignment="0" applyProtection="0">
      <alignment vertical="center"/>
    </xf>
    <xf numFmtId="0" fontId="38" fillId="15" borderId="16" applyNumberFormat="0" applyAlignment="0" applyProtection="0">
      <alignment vertical="center"/>
    </xf>
    <xf numFmtId="0" fontId="39" fillId="16" borderId="18" applyNumberFormat="0" applyAlignment="0" applyProtection="0">
      <alignment vertical="center"/>
    </xf>
    <xf numFmtId="0" fontId="40" fillId="0" borderId="19" applyNumberFormat="0" applyFill="0" applyAlignment="0" applyProtection="0">
      <alignment vertical="center"/>
    </xf>
    <xf numFmtId="0" fontId="41" fillId="0" borderId="20" applyNumberFormat="0" applyFill="0" applyAlignment="0" applyProtection="0">
      <alignment vertical="center"/>
    </xf>
    <xf numFmtId="0" fontId="42" fillId="17" borderId="0" applyNumberFormat="0" applyBorder="0" applyAlignment="0" applyProtection="0">
      <alignment vertical="center"/>
    </xf>
    <xf numFmtId="0" fontId="43" fillId="18" borderId="0" applyNumberFormat="0" applyBorder="0" applyAlignment="0" applyProtection="0">
      <alignment vertical="center"/>
    </xf>
    <xf numFmtId="0" fontId="44" fillId="19" borderId="0" applyNumberFormat="0" applyBorder="0" applyAlignment="0" applyProtection="0">
      <alignment vertical="center"/>
    </xf>
    <xf numFmtId="0" fontId="45" fillId="20" borderId="0" applyNumberFormat="0" applyBorder="0" applyAlignment="0" applyProtection="0">
      <alignment vertical="center"/>
    </xf>
    <xf numFmtId="0" fontId="46" fillId="21" borderId="0" applyNumberFormat="0" applyBorder="0" applyAlignment="0" applyProtection="0">
      <alignment vertical="center"/>
    </xf>
    <xf numFmtId="0" fontId="46" fillId="22" borderId="0" applyNumberFormat="0" applyBorder="0" applyAlignment="0" applyProtection="0">
      <alignment vertical="center"/>
    </xf>
    <xf numFmtId="0" fontId="45" fillId="23" borderId="0" applyNumberFormat="0" applyBorder="0" applyAlignment="0" applyProtection="0">
      <alignment vertical="center"/>
    </xf>
    <xf numFmtId="0" fontId="45" fillId="24" borderId="0" applyNumberFormat="0" applyBorder="0" applyAlignment="0" applyProtection="0">
      <alignment vertical="center"/>
    </xf>
    <xf numFmtId="0" fontId="46" fillId="10" borderId="0" applyNumberFormat="0" applyBorder="0" applyAlignment="0" applyProtection="0">
      <alignment vertical="center"/>
    </xf>
    <xf numFmtId="0" fontId="46" fillId="25" borderId="0" applyNumberFormat="0" applyBorder="0" applyAlignment="0" applyProtection="0">
      <alignment vertical="center"/>
    </xf>
    <xf numFmtId="0" fontId="45" fillId="26" borderId="0" applyNumberFormat="0" applyBorder="0" applyAlignment="0" applyProtection="0">
      <alignment vertical="center"/>
    </xf>
    <xf numFmtId="0" fontId="45" fillId="27" borderId="0" applyNumberFormat="0" applyBorder="0" applyAlignment="0" applyProtection="0">
      <alignment vertical="center"/>
    </xf>
    <xf numFmtId="0" fontId="46" fillId="28" borderId="0" applyNumberFormat="0" applyBorder="0" applyAlignment="0" applyProtection="0">
      <alignment vertical="center"/>
    </xf>
    <xf numFmtId="0" fontId="46" fillId="29" borderId="0" applyNumberFormat="0" applyBorder="0" applyAlignment="0" applyProtection="0">
      <alignment vertical="center"/>
    </xf>
    <xf numFmtId="0" fontId="45" fillId="30" borderId="0" applyNumberFormat="0" applyBorder="0" applyAlignment="0" applyProtection="0">
      <alignment vertical="center"/>
    </xf>
    <xf numFmtId="0" fontId="45" fillId="31" borderId="0" applyNumberFormat="0" applyBorder="0" applyAlignment="0" applyProtection="0">
      <alignment vertical="center"/>
    </xf>
    <xf numFmtId="0" fontId="46" fillId="32" borderId="0" applyNumberFormat="0" applyBorder="0" applyAlignment="0" applyProtection="0">
      <alignment vertical="center"/>
    </xf>
    <xf numFmtId="0" fontId="46" fillId="33" borderId="0" applyNumberFormat="0" applyBorder="0" applyAlignment="0" applyProtection="0">
      <alignment vertical="center"/>
    </xf>
    <xf numFmtId="0" fontId="45" fillId="34" borderId="0" applyNumberFormat="0" applyBorder="0" applyAlignment="0" applyProtection="0">
      <alignment vertical="center"/>
    </xf>
    <xf numFmtId="0" fontId="45" fillId="35" borderId="0" applyNumberFormat="0" applyBorder="0" applyAlignment="0" applyProtection="0">
      <alignment vertical="center"/>
    </xf>
    <xf numFmtId="0" fontId="46" fillId="36" borderId="0" applyNumberFormat="0" applyBorder="0" applyAlignment="0" applyProtection="0">
      <alignment vertical="center"/>
    </xf>
    <xf numFmtId="0" fontId="46" fillId="37" borderId="0" applyNumberFormat="0" applyBorder="0" applyAlignment="0" applyProtection="0">
      <alignment vertical="center"/>
    </xf>
    <xf numFmtId="0" fontId="45" fillId="38" borderId="0" applyNumberFormat="0" applyBorder="0" applyAlignment="0" applyProtection="0">
      <alignment vertical="center"/>
    </xf>
    <xf numFmtId="0" fontId="45" fillId="7" borderId="0" applyNumberFormat="0" applyBorder="0" applyAlignment="0" applyProtection="0">
      <alignment vertical="center"/>
    </xf>
    <xf numFmtId="0" fontId="46" fillId="12" borderId="0" applyNumberFormat="0" applyBorder="0" applyAlignment="0" applyProtection="0">
      <alignment vertical="center"/>
    </xf>
    <xf numFmtId="0" fontId="46" fillId="39" borderId="0" applyNumberFormat="0" applyBorder="0" applyAlignment="0" applyProtection="0">
      <alignment vertical="center"/>
    </xf>
    <xf numFmtId="0" fontId="45" fillId="40" borderId="0" applyNumberFormat="0" applyBorder="0" applyAlignment="0" applyProtection="0">
      <alignment vertical="center"/>
    </xf>
  </cellStyleXfs>
  <cellXfs count="176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Fill="1" applyAlignment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1" fillId="0" borderId="0" xfId="0" applyFont="1" applyFill="1" applyAlignment="1">
      <alignment vertical="center"/>
    </xf>
    <xf numFmtId="0" fontId="2" fillId="0" borderId="0" xfId="0" applyFont="1" applyFill="1" applyAlignment="1">
      <alignment vertical="center"/>
    </xf>
    <xf numFmtId="0" fontId="3" fillId="0" borderId="0" xfId="0" applyFont="1">
      <alignment vertical="center"/>
    </xf>
    <xf numFmtId="0" fontId="1" fillId="4" borderId="0" xfId="0" applyFont="1" applyFill="1" applyAlignment="1">
      <alignment vertical="center"/>
    </xf>
    <xf numFmtId="0" fontId="1" fillId="5" borderId="0" xfId="0" applyFont="1" applyFill="1" applyAlignment="1">
      <alignment vertical="center"/>
    </xf>
    <xf numFmtId="0" fontId="2" fillId="4" borderId="0" xfId="0" applyFont="1" applyFill="1" applyAlignment="1">
      <alignment vertical="center"/>
    </xf>
    <xf numFmtId="0" fontId="0" fillId="4" borderId="0" xfId="0" applyFill="1">
      <alignment vertical="center"/>
    </xf>
    <xf numFmtId="0" fontId="4" fillId="0" borderId="0" xfId="0" applyFont="1" applyFill="1" applyAlignment="1">
      <alignment vertical="center"/>
    </xf>
    <xf numFmtId="0" fontId="5" fillId="0" borderId="0" xfId="0" applyFont="1">
      <alignment vertical="center"/>
    </xf>
    <xf numFmtId="0" fontId="4" fillId="0" borderId="0" xfId="0" applyFont="1">
      <alignment vertical="center"/>
    </xf>
    <xf numFmtId="0" fontId="5" fillId="5" borderId="0" xfId="0" applyFont="1" applyFill="1">
      <alignment vertical="center"/>
    </xf>
    <xf numFmtId="0" fontId="1" fillId="0" borderId="0" xfId="0" applyFont="1" applyFill="1" applyBorder="1" applyAlignment="1">
      <alignment vertical="center"/>
    </xf>
    <xf numFmtId="0" fontId="0" fillId="0" borderId="0" xfId="0" applyFont="1">
      <alignment vertical="center"/>
    </xf>
    <xf numFmtId="0" fontId="5" fillId="4" borderId="0" xfId="0" applyFont="1" applyFill="1">
      <alignment vertical="center"/>
    </xf>
    <xf numFmtId="0" fontId="6" fillId="0" borderId="0" xfId="0" applyFont="1" applyFill="1" applyAlignment="1">
      <alignment vertical="center"/>
    </xf>
    <xf numFmtId="0" fontId="2" fillId="0" borderId="5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 wrapText="1"/>
    </xf>
    <xf numFmtId="0" fontId="1" fillId="0" borderId="0" xfId="0" applyFont="1" applyFill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6" borderId="0" xfId="0" applyFill="1">
      <alignment vertical="center"/>
    </xf>
    <xf numFmtId="0" fontId="7" fillId="6" borderId="0" xfId="0" applyFont="1" applyFill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8" fillId="0" borderId="0" xfId="0" applyFont="1">
      <alignment vertical="center"/>
    </xf>
    <xf numFmtId="0" fontId="0" fillId="4" borderId="0" xfId="0" applyFont="1" applyFill="1">
      <alignment vertical="center"/>
    </xf>
    <xf numFmtId="0" fontId="7" fillId="7" borderId="0" xfId="0" applyFont="1" applyFill="1">
      <alignment vertical="center"/>
    </xf>
    <xf numFmtId="0" fontId="7" fillId="8" borderId="0" xfId="0" applyFont="1" applyFill="1">
      <alignment vertical="center"/>
    </xf>
    <xf numFmtId="0" fontId="0" fillId="8" borderId="0" xfId="0" applyFill="1">
      <alignment vertical="center"/>
    </xf>
    <xf numFmtId="0" fontId="0" fillId="0" borderId="0" xfId="0" applyFill="1">
      <alignment vertical="center"/>
    </xf>
    <xf numFmtId="0" fontId="4" fillId="0" borderId="0" xfId="0" applyFont="1" applyFill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10" fillId="5" borderId="0" xfId="0" applyFont="1" applyFill="1" applyAlignment="1">
      <alignment horizontal="center" vertical="center"/>
    </xf>
    <xf numFmtId="0" fontId="9" fillId="5" borderId="0" xfId="0" applyFont="1" applyFill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" fillId="0" borderId="0" xfId="0" applyFont="1" applyFill="1" applyAlignment="1">
      <alignment horizontal="left" vertical="center"/>
    </xf>
    <xf numFmtId="0" fontId="4" fillId="0" borderId="0" xfId="0" applyFont="1" applyFill="1" applyAlignment="1">
      <alignment horizontal="left" vertical="center"/>
    </xf>
    <xf numFmtId="49" fontId="0" fillId="0" borderId="0" xfId="0" applyNumberFormat="1">
      <alignment vertical="center"/>
    </xf>
    <xf numFmtId="0" fontId="0" fillId="5" borderId="0" xfId="0" applyFill="1">
      <alignment vertical="center"/>
    </xf>
    <xf numFmtId="0" fontId="0" fillId="9" borderId="0" xfId="0" applyFill="1" applyAlignment="1">
      <alignment horizontal="center" vertical="center"/>
    </xf>
    <xf numFmtId="0" fontId="0" fillId="9" borderId="0" xfId="0" applyFill="1">
      <alignment vertical="center"/>
    </xf>
    <xf numFmtId="176" fontId="0" fillId="0" borderId="0" xfId="0" applyNumberFormat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  <xf numFmtId="177" fontId="0" fillId="0" borderId="0" xfId="0" applyNumberFormat="1" applyAlignment="1">
      <alignment horizontal="center" vertical="center"/>
    </xf>
    <xf numFmtId="0" fontId="1" fillId="5" borderId="0" xfId="0" applyFont="1" applyFill="1" applyAlignment="1">
      <alignment horizontal="center" vertical="center"/>
    </xf>
    <xf numFmtId="2" fontId="0" fillId="0" borderId="0" xfId="0" applyNumberForma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7" fillId="0" borderId="0" xfId="0" applyFont="1" applyFill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0" fillId="10" borderId="0" xfId="0" applyFont="1" applyFill="1" applyAlignment="1">
      <alignment horizontal="center" vertical="center"/>
    </xf>
    <xf numFmtId="0" fontId="11" fillId="10" borderId="0" xfId="0" applyFont="1" applyFill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2" fillId="0" borderId="0" xfId="0" applyFont="1" applyAlignment="1">
      <alignment horizontal="center" vertical="center"/>
    </xf>
    <xf numFmtId="0" fontId="9" fillId="8" borderId="0" xfId="0" applyFont="1" applyFill="1">
      <alignment vertical="center"/>
    </xf>
    <xf numFmtId="0" fontId="13" fillId="8" borderId="0" xfId="0" applyFont="1" applyFill="1">
      <alignment vertical="center"/>
    </xf>
    <xf numFmtId="0" fontId="7" fillId="0" borderId="0" xfId="0" applyFont="1" applyFill="1">
      <alignment vertical="center"/>
    </xf>
    <xf numFmtId="0" fontId="14" fillId="0" borderId="6" xfId="0" applyFont="1" applyBorder="1" applyAlignment="1">
      <alignment horizontal="center" vertical="center" wrapText="1"/>
    </xf>
    <xf numFmtId="0" fontId="14" fillId="0" borderId="7" xfId="0" applyFont="1" applyBorder="1" applyAlignment="1">
      <alignment horizontal="center" vertical="center" wrapText="1"/>
    </xf>
    <xf numFmtId="0" fontId="15" fillId="0" borderId="0" xfId="0" applyFont="1" applyAlignment="1">
      <alignment horizontal="center" vertical="center"/>
    </xf>
    <xf numFmtId="0" fontId="0" fillId="4" borderId="0" xfId="0" applyFont="1" applyFill="1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2" fillId="4" borderId="0" xfId="0" applyFont="1" applyFill="1" applyAlignment="1">
      <alignment horizontal="center" vertical="center"/>
    </xf>
    <xf numFmtId="177" fontId="1" fillId="0" borderId="0" xfId="0" applyNumberFormat="1" applyFont="1" applyFill="1" applyAlignment="1">
      <alignment horizontal="center" vertical="center"/>
    </xf>
    <xf numFmtId="0" fontId="16" fillId="0" borderId="0" xfId="0" applyFont="1" applyAlignment="1">
      <alignment horizontal="center" vertical="center"/>
    </xf>
    <xf numFmtId="0" fontId="0" fillId="0" borderId="0" xfId="0" applyFont="1" applyBorder="1" applyAlignment="1">
      <alignment horizontal="center" vertical="center"/>
    </xf>
    <xf numFmtId="0" fontId="7" fillId="0" borderId="0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17" fillId="0" borderId="0" xfId="0" applyFont="1" applyAlignment="1">
      <alignment horizontal="center" vertical="center"/>
    </xf>
    <xf numFmtId="0" fontId="18" fillId="0" borderId="0" xfId="0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18" fillId="0" borderId="0" xfId="0" applyFont="1" applyAlignment="1">
      <alignment horizontal="center" vertical="center"/>
    </xf>
    <xf numFmtId="0" fontId="18" fillId="0" borderId="0" xfId="0" applyFont="1" applyAlignment="1">
      <alignment horizontal="center" vertical="center" wrapText="1"/>
    </xf>
    <xf numFmtId="0" fontId="11" fillId="0" borderId="0" xfId="0" applyFont="1" applyAlignment="1">
      <alignment horizontal="center" vertical="center" wrapText="1"/>
    </xf>
    <xf numFmtId="178" fontId="17" fillId="0" borderId="0" xfId="0" applyNumberFormat="1" applyFont="1" applyAlignment="1">
      <alignment horizontal="center" vertical="center"/>
    </xf>
    <xf numFmtId="0" fontId="0" fillId="0" borderId="8" xfId="0" applyBorder="1">
      <alignment vertical="center"/>
    </xf>
    <xf numFmtId="0" fontId="0" fillId="0" borderId="8" xfId="0" applyBorder="1" applyAlignment="1">
      <alignment horizontal="center" vertical="center"/>
    </xf>
    <xf numFmtId="0" fontId="0" fillId="0" borderId="0" xfId="0" applyFont="1" applyFill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19" fillId="0" borderId="5" xfId="0" applyFont="1" applyBorder="1" applyAlignment="1">
      <alignment horizontal="center" vertical="center" wrapText="1"/>
    </xf>
    <xf numFmtId="0" fontId="20" fillId="0" borderId="0" xfId="0" applyFont="1">
      <alignment vertical="center"/>
    </xf>
    <xf numFmtId="0" fontId="20" fillId="0" borderId="0" xfId="0" applyFont="1" applyAlignment="1">
      <alignment horizontal="left" vertical="center"/>
    </xf>
    <xf numFmtId="0" fontId="7" fillId="9" borderId="0" xfId="0" applyFont="1" applyFill="1" applyAlignment="1">
      <alignment horizontal="center" vertical="center"/>
    </xf>
    <xf numFmtId="0" fontId="9" fillId="9" borderId="0" xfId="0" applyFont="1" applyFill="1" applyAlignment="1">
      <alignment horizontal="center" vertical="center"/>
    </xf>
    <xf numFmtId="0" fontId="9" fillId="9" borderId="0" xfId="0" applyFont="1" applyFill="1">
      <alignment vertical="center"/>
    </xf>
    <xf numFmtId="0" fontId="11" fillId="0" borderId="0" xfId="0" applyFont="1">
      <alignment vertical="center"/>
    </xf>
    <xf numFmtId="0" fontId="11" fillId="0" borderId="0" xfId="0" applyFont="1" applyAlignment="1">
      <alignment vertical="center"/>
    </xf>
    <xf numFmtId="0" fontId="0" fillId="0" borderId="0" xfId="0" applyAlignment="1">
      <alignment vertical="center"/>
    </xf>
    <xf numFmtId="0" fontId="9" fillId="0" borderId="0" xfId="0" applyFont="1" applyFill="1" applyAlignment="1">
      <alignment vertical="center"/>
    </xf>
    <xf numFmtId="0" fontId="9" fillId="0" borderId="0" xfId="0" applyFont="1" applyFill="1" applyAlignment="1">
      <alignment horizontal="center" vertical="center"/>
    </xf>
    <xf numFmtId="0" fontId="20" fillId="0" borderId="0" xfId="0" applyFont="1" applyAlignment="1">
      <alignment horizontal="center" vertical="center"/>
    </xf>
    <xf numFmtId="0" fontId="0" fillId="11" borderId="0" xfId="0" applyFill="1">
      <alignment vertical="center"/>
    </xf>
    <xf numFmtId="0" fontId="7" fillId="11" borderId="0" xfId="0" applyFont="1" applyFill="1" applyAlignment="1">
      <alignment horizontal="center" vertical="center"/>
    </xf>
    <xf numFmtId="0" fontId="0" fillId="11" borderId="0" xfId="0" applyFill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12" fillId="0" borderId="0" xfId="0" applyFont="1">
      <alignment vertical="center"/>
    </xf>
    <xf numFmtId="0" fontId="1" fillId="10" borderId="0" xfId="0" applyFont="1" applyFill="1" applyAlignment="1">
      <alignment vertical="center"/>
    </xf>
    <xf numFmtId="0" fontId="1" fillId="10" borderId="0" xfId="0" applyFont="1" applyFill="1" applyAlignment="1">
      <alignment horizontal="center" vertical="center"/>
    </xf>
    <xf numFmtId="0" fontId="23" fillId="0" borderId="0" xfId="0" applyFont="1">
      <alignment vertical="center"/>
    </xf>
    <xf numFmtId="0" fontId="24" fillId="0" borderId="0" xfId="0" applyFont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25" fillId="0" borderId="0" xfId="0" applyFont="1" applyAlignment="1">
      <alignment horizontal="left" vertical="center"/>
    </xf>
    <xf numFmtId="0" fontId="24" fillId="0" borderId="0" xfId="0" applyFont="1">
      <alignment vertical="center"/>
    </xf>
    <xf numFmtId="0" fontId="0" fillId="0" borderId="0" xfId="0" applyAlignment="1">
      <alignment horizontal="left" vertical="center"/>
    </xf>
    <xf numFmtId="0" fontId="7" fillId="0" borderId="0" xfId="0" applyFont="1">
      <alignment vertical="center"/>
    </xf>
    <xf numFmtId="0" fontId="26" fillId="0" borderId="0" xfId="0" applyFont="1" applyFill="1" applyBorder="1" applyAlignment="1">
      <alignment horizontal="left" vertical="center" wrapText="1"/>
    </xf>
    <xf numFmtId="0" fontId="26" fillId="0" borderId="0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left" vertical="center"/>
    </xf>
    <xf numFmtId="0" fontId="0" fillId="0" borderId="0" xfId="0" applyFont="1" applyAlignment="1">
      <alignment horizontal="left" vertical="center"/>
    </xf>
    <xf numFmtId="0" fontId="1" fillId="0" borderId="0" xfId="0" applyFont="1" applyFill="1" applyBorder="1" applyAlignment="1">
      <alignment horizontal="left" vertical="center"/>
    </xf>
    <xf numFmtId="0" fontId="11" fillId="0" borderId="0" xfId="0" applyFont="1" applyAlignment="1">
      <alignment horizontal="left" vertical="center"/>
    </xf>
    <xf numFmtId="0" fontId="10" fillId="0" borderId="0" xfId="0" applyFont="1" applyAlignment="1">
      <alignment horizontal="left" vertical="center"/>
    </xf>
    <xf numFmtId="0" fontId="5" fillId="0" borderId="0" xfId="0" applyFont="1" applyFill="1" applyAlignment="1">
      <alignment vertical="center"/>
    </xf>
    <xf numFmtId="0" fontId="0" fillId="0" borderId="0" xfId="0" applyFill="1" applyAlignment="1">
      <alignment horizontal="left" vertical="center"/>
    </xf>
    <xf numFmtId="0" fontId="27" fillId="0" borderId="0" xfId="0" applyFont="1" applyFill="1" applyAlignment="1">
      <alignment horizontal="center" vertical="center"/>
    </xf>
    <xf numFmtId="0" fontId="27" fillId="0" borderId="0" xfId="0" applyFont="1" applyFill="1" applyAlignment="1">
      <alignment horizontal="left" vertical="center"/>
    </xf>
    <xf numFmtId="0" fontId="0" fillId="3" borderId="2" xfId="0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left" vertical="center" wrapText="1"/>
    </xf>
    <xf numFmtId="0" fontId="0" fillId="3" borderId="0" xfId="0" applyFill="1" applyBorder="1" applyAlignment="1">
      <alignment horizontal="center" vertical="center" wrapText="1"/>
    </xf>
    <xf numFmtId="0" fontId="0" fillId="3" borderId="0" xfId="0" applyFill="1" applyBorder="1" applyAlignment="1">
      <alignment horizontal="left" vertical="center"/>
    </xf>
    <xf numFmtId="49" fontId="1" fillId="0" borderId="0" xfId="0" applyNumberFormat="1" applyFont="1" applyFill="1" applyAlignment="1">
      <alignment horizontal="left" vertical="center"/>
    </xf>
    <xf numFmtId="179" fontId="4" fillId="0" borderId="0" xfId="0" applyNumberFormat="1" applyFont="1" applyFill="1" applyAlignment="1">
      <alignment horizontal="left" vertical="center"/>
    </xf>
    <xf numFmtId="179" fontId="1" fillId="0" borderId="0" xfId="0" applyNumberFormat="1" applyFont="1" applyFill="1" applyBorder="1" applyAlignment="1">
      <alignment horizontal="left" vertical="center"/>
    </xf>
    <xf numFmtId="179" fontId="1" fillId="0" borderId="0" xfId="0" applyNumberFormat="1" applyFont="1" applyFill="1" applyAlignment="1">
      <alignment horizontal="left" vertical="center"/>
    </xf>
    <xf numFmtId="0" fontId="0" fillId="3" borderId="2" xfId="0" applyFill="1" applyBorder="1" applyAlignment="1">
      <alignment horizontal="left" vertical="center" wrapText="1"/>
    </xf>
    <xf numFmtId="0" fontId="0" fillId="3" borderId="3" xfId="0" applyFill="1" applyBorder="1" applyAlignment="1">
      <alignment horizontal="center" vertical="center"/>
    </xf>
    <xf numFmtId="0" fontId="0" fillId="3" borderId="3" xfId="0" applyFill="1" applyBorder="1" applyAlignment="1">
      <alignment horizontal="left" vertical="center"/>
    </xf>
    <xf numFmtId="0" fontId="0" fillId="3" borderId="0" xfId="0" applyFill="1" applyBorder="1" applyAlignment="1">
      <alignment horizontal="left" vertical="center" wrapText="1"/>
    </xf>
    <xf numFmtId="0" fontId="0" fillId="3" borderId="4" xfId="0" applyFill="1" applyBorder="1" applyAlignment="1">
      <alignment horizontal="left" vertical="center"/>
    </xf>
    <xf numFmtId="10" fontId="4" fillId="0" borderId="0" xfId="0" applyNumberFormat="1" applyFont="1" applyFill="1" applyAlignment="1">
      <alignment horizontal="left" vertical="center"/>
    </xf>
    <xf numFmtId="0" fontId="27" fillId="0" borderId="0" xfId="0" applyNumberFormat="1" applyFont="1" applyFill="1" applyAlignment="1">
      <alignment horizontal="left" vertical="center"/>
    </xf>
    <xf numFmtId="0" fontId="0" fillId="3" borderId="3" xfId="0" applyNumberFormat="1" applyFill="1" applyBorder="1" applyAlignment="1">
      <alignment horizontal="left" vertical="center"/>
    </xf>
    <xf numFmtId="0" fontId="0" fillId="3" borderId="4" xfId="0" applyNumberFormat="1" applyFill="1" applyBorder="1" applyAlignment="1">
      <alignment horizontal="left" vertical="center" wrapText="1"/>
    </xf>
    <xf numFmtId="9" fontId="1" fillId="0" borderId="0" xfId="0" applyNumberFormat="1" applyFont="1" applyFill="1" applyAlignment="1">
      <alignment horizontal="left" vertical="center"/>
    </xf>
    <xf numFmtId="10" fontId="1" fillId="0" borderId="0" xfId="0" applyNumberFormat="1" applyFont="1" applyFill="1" applyAlignment="1">
      <alignment horizontal="left" vertical="center"/>
    </xf>
    <xf numFmtId="10" fontId="1" fillId="0" borderId="0" xfId="0" applyNumberFormat="1" applyFont="1" applyFill="1" applyBorder="1" applyAlignment="1" applyProtection="1">
      <alignment horizontal="left" vertical="center"/>
    </xf>
    <xf numFmtId="0" fontId="0" fillId="3" borderId="11" xfId="0" applyFill="1" applyBorder="1" applyAlignment="1">
      <alignment horizontal="left" vertical="center"/>
    </xf>
    <xf numFmtId="0" fontId="0" fillId="3" borderId="4" xfId="0" applyFill="1" applyBorder="1" applyAlignment="1">
      <alignment horizontal="left" vertical="center" wrapText="1"/>
    </xf>
    <xf numFmtId="0" fontId="0" fillId="3" borderId="12" xfId="0" applyFill="1" applyBorder="1" applyAlignment="1">
      <alignment horizontal="left" vertical="center"/>
    </xf>
    <xf numFmtId="0" fontId="2" fillId="0" borderId="0" xfId="0" applyFont="1" applyFill="1" applyAlignment="1">
      <alignment horizontal="left" vertical="center"/>
    </xf>
    <xf numFmtId="9" fontId="4" fillId="0" borderId="0" xfId="0" applyNumberFormat="1" applyFont="1" applyFill="1" applyAlignment="1">
      <alignment horizontal="left" vertical="center"/>
    </xf>
    <xf numFmtId="0" fontId="0" fillId="0" borderId="0" xfId="0" applyFont="1" applyFill="1" applyAlignment="1">
      <alignment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left" vertical="center"/>
    </xf>
    <xf numFmtId="0" fontId="1" fillId="12" borderId="0" xfId="0" applyFont="1" applyFill="1" applyAlignment="1">
      <alignment horizontal="left" vertical="center"/>
    </xf>
    <xf numFmtId="0" fontId="1" fillId="12" borderId="0" xfId="0" applyFont="1" applyFill="1" applyAlignment="1">
      <alignment horizontal="center" vertical="center"/>
    </xf>
    <xf numFmtId="0" fontId="2" fillId="12" borderId="0" xfId="0" applyFont="1" applyFill="1" applyAlignment="1">
      <alignment horizontal="left" vertical="center"/>
    </xf>
    <xf numFmtId="0" fontId="4" fillId="12" borderId="0" xfId="0" applyFont="1" applyFill="1" applyAlignment="1">
      <alignment horizontal="left" vertical="center"/>
    </xf>
    <xf numFmtId="0" fontId="4" fillId="12" borderId="0" xfId="0" applyFont="1" applyFill="1" applyAlignment="1">
      <alignment horizontal="center" vertical="center"/>
    </xf>
    <xf numFmtId="179" fontId="4" fillId="12" borderId="0" xfId="0" applyNumberFormat="1" applyFont="1" applyFill="1" applyAlignment="1">
      <alignment horizontal="left" vertical="center"/>
    </xf>
    <xf numFmtId="0" fontId="5" fillId="12" borderId="0" xfId="0" applyFont="1" applyFill="1" applyAlignment="1">
      <alignment horizontal="left" vertical="center"/>
    </xf>
    <xf numFmtId="0" fontId="5" fillId="0" borderId="0" xfId="0" applyFont="1" applyFill="1" applyAlignment="1">
      <alignment horizontal="left" vertical="center"/>
    </xf>
    <xf numFmtId="9" fontId="1" fillId="0" borderId="0" xfId="0" applyNumberFormat="1" applyFont="1" applyFill="1" applyBorder="1" applyAlignment="1">
      <alignment horizontal="left" vertical="center"/>
    </xf>
    <xf numFmtId="10" fontId="1" fillId="0" borderId="0" xfId="0" applyNumberFormat="1" applyFont="1" applyFill="1" applyBorder="1" applyAlignment="1">
      <alignment horizontal="left" vertical="center"/>
    </xf>
    <xf numFmtId="0" fontId="1" fillId="0" borderId="0" xfId="0" applyNumberFormat="1" applyFont="1" applyFill="1" applyAlignment="1">
      <alignment horizontal="left" vertical="center"/>
    </xf>
    <xf numFmtId="0" fontId="1" fillId="0" borderId="0" xfId="0" applyNumberFormat="1" applyFont="1" applyFill="1" applyBorder="1" applyAlignment="1">
      <alignment horizontal="left" vertical="center"/>
    </xf>
    <xf numFmtId="58" fontId="1" fillId="0" borderId="0" xfId="0" applyNumberFormat="1" applyFont="1" applyFill="1" applyBorder="1" applyAlignment="1">
      <alignment horizontal="left" vertical="center"/>
    </xf>
    <xf numFmtId="58" fontId="1" fillId="0" borderId="0" xfId="0" applyNumberFormat="1" applyFont="1" applyFill="1" applyBorder="1" applyAlignment="1" quotePrefix="1">
      <alignment horizontal="left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20" Type="http://schemas.openxmlformats.org/officeDocument/2006/relationships/styles" Target="styles.xml"/><Relationship Id="rId2" Type="http://schemas.openxmlformats.org/officeDocument/2006/relationships/worksheet" Target="worksheets/sheet2.xml"/><Relationship Id="rId19" Type="http://schemas.openxmlformats.org/officeDocument/2006/relationships/theme" Target="theme/theme1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7" Type="http://schemas.openxmlformats.org/officeDocument/2006/relationships/image" Target="../media/image73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Relationship Id="rId3" Type="http://schemas.openxmlformats.org/officeDocument/2006/relationships/image" Target="../media/image69.png"/><Relationship Id="rId2" Type="http://schemas.openxmlformats.org/officeDocument/2006/relationships/image" Target="../media/image68.png"/><Relationship Id="rId1" Type="http://schemas.openxmlformats.org/officeDocument/2006/relationships/image" Target="../media/image67.png"/></Relationships>
</file>

<file path=xl/drawings/_rels/drawing11.xml.rels><?xml version="1.0" encoding="UTF-8" standalone="yes"?>
<Relationships xmlns="http://schemas.openxmlformats.org/package/2006/relationships"><Relationship Id="rId7" Type="http://schemas.openxmlformats.org/officeDocument/2006/relationships/image" Target="../media/image80.pn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Relationship Id="rId3" Type="http://schemas.openxmlformats.org/officeDocument/2006/relationships/image" Target="../media/image76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/Relationships>
</file>

<file path=xl/drawings/_rels/drawing12.xml.rels><?xml version="1.0" encoding="UTF-8" standalone="yes"?>
<Relationships xmlns="http://schemas.openxmlformats.org/package/2006/relationships"><Relationship Id="rId7" Type="http://schemas.openxmlformats.org/officeDocument/2006/relationships/image" Target="../media/image87.png"/><Relationship Id="rId6" Type="http://schemas.openxmlformats.org/officeDocument/2006/relationships/image" Target="../media/image86.png"/><Relationship Id="rId5" Type="http://schemas.openxmlformats.org/officeDocument/2006/relationships/image" Target="../media/image85.png"/><Relationship Id="rId4" Type="http://schemas.openxmlformats.org/officeDocument/2006/relationships/image" Target="../media/image84.png"/><Relationship Id="rId3" Type="http://schemas.openxmlformats.org/officeDocument/2006/relationships/image" Target="../media/image83.png"/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13.xml.rels><?xml version="1.0" encoding="UTF-8" standalone="yes"?>
<Relationships xmlns="http://schemas.openxmlformats.org/package/2006/relationships"><Relationship Id="rId7" Type="http://schemas.openxmlformats.org/officeDocument/2006/relationships/image" Target="../media/image94.png"/><Relationship Id="rId6" Type="http://schemas.openxmlformats.org/officeDocument/2006/relationships/image" Target="../media/image93.png"/><Relationship Id="rId5" Type="http://schemas.openxmlformats.org/officeDocument/2006/relationships/image" Target="../media/image92.png"/><Relationship Id="rId4" Type="http://schemas.openxmlformats.org/officeDocument/2006/relationships/image" Target="../media/image91.png"/><Relationship Id="rId3" Type="http://schemas.openxmlformats.org/officeDocument/2006/relationships/image" Target="../media/image90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/Relationships>
</file>

<file path=xl/drawings/_rels/drawing14.xml.rels><?xml version="1.0" encoding="UTF-8" standalone="yes"?>
<Relationships xmlns="http://schemas.openxmlformats.org/package/2006/relationships"><Relationship Id="rId7" Type="http://schemas.openxmlformats.org/officeDocument/2006/relationships/image" Target="../media/image101.png"/><Relationship Id="rId6" Type="http://schemas.openxmlformats.org/officeDocument/2006/relationships/image" Target="../media/image100.png"/><Relationship Id="rId5" Type="http://schemas.openxmlformats.org/officeDocument/2006/relationships/image" Target="../media/image99.png"/><Relationship Id="rId4" Type="http://schemas.openxmlformats.org/officeDocument/2006/relationships/image" Target="../media/image98.png"/><Relationship Id="rId3" Type="http://schemas.openxmlformats.org/officeDocument/2006/relationships/image" Target="../media/image97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/Relationships>
</file>

<file path=xl/drawings/_rels/drawing15.xml.rels><?xml version="1.0" encoding="UTF-8" standalone="yes"?>
<Relationships xmlns="http://schemas.openxmlformats.org/package/2006/relationships"><Relationship Id="rId6" Type="http://schemas.openxmlformats.org/officeDocument/2006/relationships/image" Target="../media/image107.png"/><Relationship Id="rId5" Type="http://schemas.openxmlformats.org/officeDocument/2006/relationships/image" Target="../media/image106.png"/><Relationship Id="rId4" Type="http://schemas.openxmlformats.org/officeDocument/2006/relationships/image" Target="../media/image105.png"/><Relationship Id="rId3" Type="http://schemas.openxmlformats.org/officeDocument/2006/relationships/image" Target="../media/image104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/Relationships>
</file>

<file path=xl/drawings/_rels/drawing2.xml.rels><?xml version="1.0" encoding="UTF-8" standalone="yes"?>
<Relationships xmlns="http://schemas.openxmlformats.org/package/2006/relationships"><Relationship Id="rId7" Type="http://schemas.openxmlformats.org/officeDocument/2006/relationships/image" Target="../media/image15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24.png"/><Relationship Id="rId8" Type="http://schemas.openxmlformats.org/officeDocument/2006/relationships/image" Target="../media/image23.png"/><Relationship Id="rId7" Type="http://schemas.openxmlformats.org/officeDocument/2006/relationships/image" Target="../media/image22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2" Type="http://schemas.openxmlformats.org/officeDocument/2006/relationships/image" Target="../media/image27.png"/><Relationship Id="rId11" Type="http://schemas.openxmlformats.org/officeDocument/2006/relationships/image" Target="../media/image26.png"/><Relationship Id="rId10" Type="http://schemas.openxmlformats.org/officeDocument/2006/relationships/image" Target="../media/image25.png"/><Relationship Id="rId1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7" Type="http://schemas.openxmlformats.org/officeDocument/2006/relationships/image" Target="../media/image34.png"/><Relationship Id="rId6" Type="http://schemas.openxmlformats.org/officeDocument/2006/relationships/image" Target="../media/image33.png"/><Relationship Id="rId5" Type="http://schemas.openxmlformats.org/officeDocument/2006/relationships/image" Target="../media/image32.png"/><Relationship Id="rId4" Type="http://schemas.openxmlformats.org/officeDocument/2006/relationships/image" Target="../media/image31.png"/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5.xml.rels><?xml version="1.0" encoding="UTF-8" standalone="yes"?>
<Relationships xmlns="http://schemas.openxmlformats.org/package/2006/relationships"><Relationship Id="rId6" Type="http://schemas.openxmlformats.org/officeDocument/2006/relationships/image" Target="../media/image40.png"/><Relationship Id="rId5" Type="http://schemas.openxmlformats.org/officeDocument/2006/relationships/image" Target="../media/image39.png"/><Relationship Id="rId4" Type="http://schemas.openxmlformats.org/officeDocument/2006/relationships/image" Target="../media/image38.png"/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6.xml.rels><?xml version="1.0" encoding="UTF-8" standalone="yes"?>
<Relationships xmlns="http://schemas.openxmlformats.org/package/2006/relationships"><Relationship Id="rId5" Type="http://schemas.openxmlformats.org/officeDocument/2006/relationships/image" Target="../media/image45.png"/><Relationship Id="rId4" Type="http://schemas.openxmlformats.org/officeDocument/2006/relationships/image" Target="../media/image44.png"/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7" Type="http://schemas.openxmlformats.org/officeDocument/2006/relationships/image" Target="../media/image52.png"/><Relationship Id="rId6" Type="http://schemas.openxmlformats.org/officeDocument/2006/relationships/image" Target="../media/image51.png"/><Relationship Id="rId5" Type="http://schemas.openxmlformats.org/officeDocument/2006/relationships/image" Target="../media/image50.png"/><Relationship Id="rId4" Type="http://schemas.openxmlformats.org/officeDocument/2006/relationships/image" Target="../media/image49.png"/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/Relationships>
</file>

<file path=xl/drawings/_rels/drawing8.xml.rels><?xml version="1.0" encoding="UTF-8" standalone="yes"?>
<Relationships xmlns="http://schemas.openxmlformats.org/package/2006/relationships"><Relationship Id="rId7" Type="http://schemas.openxmlformats.org/officeDocument/2006/relationships/image" Target="../media/image60.png"/><Relationship Id="rId6" Type="http://schemas.openxmlformats.org/officeDocument/2006/relationships/image" Target="../media/image59.png"/><Relationship Id="rId5" Type="http://schemas.openxmlformats.org/officeDocument/2006/relationships/image" Target="../media/image58.png"/><Relationship Id="rId4" Type="http://schemas.openxmlformats.org/officeDocument/2006/relationships/image" Target="../media/image57.png"/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9.xml.rels><?xml version="1.0" encoding="UTF-8" standalone="yes"?>
<Relationships xmlns="http://schemas.openxmlformats.org/package/2006/relationships"><Relationship Id="rId6" Type="http://schemas.openxmlformats.org/officeDocument/2006/relationships/image" Target="../media/image66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23</xdr:row>
      <xdr:rowOff>81915</xdr:rowOff>
    </xdr:from>
    <xdr:to>
      <xdr:col>13</xdr:col>
      <xdr:colOff>33655</xdr:colOff>
      <xdr:row>46</xdr:row>
      <xdr:rowOff>83820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209415"/>
          <a:ext cx="7982585" cy="4091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49</xdr:row>
      <xdr:rowOff>106045</xdr:rowOff>
    </xdr:from>
    <xdr:to>
      <xdr:col>7</xdr:col>
      <xdr:colOff>564515</xdr:colOff>
      <xdr:row>69</xdr:row>
      <xdr:rowOff>94615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" y="8856345"/>
          <a:ext cx="4844415" cy="3544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352425</xdr:colOff>
      <xdr:row>51</xdr:row>
      <xdr:rowOff>92710</xdr:rowOff>
    </xdr:from>
    <xdr:to>
      <xdr:col>30</xdr:col>
      <xdr:colOff>32385</xdr:colOff>
      <xdr:row>65</xdr:row>
      <xdr:rowOff>64770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971020" y="9198610"/>
          <a:ext cx="6406515" cy="2461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44450</xdr:colOff>
      <xdr:row>51</xdr:row>
      <xdr:rowOff>107315</xdr:rowOff>
    </xdr:from>
    <xdr:to>
      <xdr:col>19</xdr:col>
      <xdr:colOff>29845</xdr:colOff>
      <xdr:row>65</xdr:row>
      <xdr:rowOff>5715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936490" y="9213215"/>
          <a:ext cx="6711950" cy="2387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588010</xdr:colOff>
      <xdr:row>72</xdr:row>
      <xdr:rowOff>60325</xdr:rowOff>
    </xdr:from>
    <xdr:to>
      <xdr:col>20</xdr:col>
      <xdr:colOff>139700</xdr:colOff>
      <xdr:row>101</xdr:row>
      <xdr:rowOff>53975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480050" y="12900025"/>
          <a:ext cx="6889750" cy="5149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72</xdr:row>
      <xdr:rowOff>94615</xdr:rowOff>
    </xdr:from>
    <xdr:to>
      <xdr:col>9</xdr:col>
      <xdr:colOff>9525</xdr:colOff>
      <xdr:row>96</xdr:row>
      <xdr:rowOff>108585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" y="12934315"/>
          <a:ext cx="5512435" cy="4281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33020</xdr:colOff>
      <xdr:row>23</xdr:row>
      <xdr:rowOff>33020</xdr:rowOff>
    </xdr:from>
    <xdr:to>
      <xdr:col>41</xdr:col>
      <xdr:colOff>387350</xdr:colOff>
      <xdr:row>47</xdr:row>
      <xdr:rowOff>93345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7766665" y="4160520"/>
          <a:ext cx="7692390" cy="4327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32385</xdr:colOff>
      <xdr:row>23</xdr:row>
      <xdr:rowOff>160655</xdr:rowOff>
    </xdr:from>
    <xdr:to>
      <xdr:col>24</xdr:col>
      <xdr:colOff>573405</xdr:colOff>
      <xdr:row>46</xdr:row>
      <xdr:rowOff>38100</xdr:rowOff>
    </xdr:to>
    <xdr:pic>
      <xdr:nvPicPr>
        <xdr:cNvPr id="12" name="图片 1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593455" y="4288155"/>
          <a:ext cx="6656070" cy="39668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38</xdr:row>
      <xdr:rowOff>102235</xdr:rowOff>
    </xdr:from>
    <xdr:to>
      <xdr:col>12</xdr:col>
      <xdr:colOff>67310</xdr:colOff>
      <xdr:row>67</xdr:row>
      <xdr:rowOff>133350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6906260"/>
          <a:ext cx="8892540" cy="5187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243205</xdr:colOff>
      <xdr:row>38</xdr:row>
      <xdr:rowOff>24130</xdr:rowOff>
    </xdr:from>
    <xdr:to>
      <xdr:col>39</xdr:col>
      <xdr:colOff>287655</xdr:colOff>
      <xdr:row>65</xdr:row>
      <xdr:rowOff>80645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808825" y="6828155"/>
          <a:ext cx="6159500" cy="48571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22225</xdr:colOff>
      <xdr:row>69</xdr:row>
      <xdr:rowOff>144145</xdr:rowOff>
    </xdr:from>
    <xdr:to>
      <xdr:col>5</xdr:col>
      <xdr:colOff>706755</xdr:colOff>
      <xdr:row>88</xdr:row>
      <xdr:rowOff>55245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2225" y="12459970"/>
          <a:ext cx="4287520" cy="3289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460375</xdr:colOff>
      <xdr:row>70</xdr:row>
      <xdr:rowOff>118110</xdr:rowOff>
    </xdr:from>
    <xdr:to>
      <xdr:col>12</xdr:col>
      <xdr:colOff>951865</xdr:colOff>
      <xdr:row>81</xdr:row>
      <xdr:rowOff>15875</xdr:rowOff>
    </xdr:to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805680" y="12611735"/>
          <a:ext cx="4972050" cy="1853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481330</xdr:colOff>
      <xdr:row>93</xdr:row>
      <xdr:rowOff>49530</xdr:rowOff>
    </xdr:from>
    <xdr:to>
      <xdr:col>13</xdr:col>
      <xdr:colOff>85090</xdr:colOff>
      <xdr:row>106</xdr:row>
      <xdr:rowOff>150495</xdr:rowOff>
    </xdr:to>
    <xdr:pic>
      <xdr:nvPicPr>
        <xdr:cNvPr id="14" name="图片 1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826635" y="16632555"/>
          <a:ext cx="5039995" cy="2412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1270</xdr:colOff>
      <xdr:row>92</xdr:row>
      <xdr:rowOff>67945</xdr:rowOff>
    </xdr:from>
    <xdr:to>
      <xdr:col>6</xdr:col>
      <xdr:colOff>32385</xdr:colOff>
      <xdr:row>113</xdr:row>
      <xdr:rowOff>107315</xdr:rowOff>
    </xdr:to>
    <xdr:pic>
      <xdr:nvPicPr>
        <xdr:cNvPr id="18" name="图片 1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70" y="16473170"/>
          <a:ext cx="4376420" cy="3773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585470</xdr:colOff>
      <xdr:row>39</xdr:row>
      <xdr:rowOff>156210</xdr:rowOff>
    </xdr:from>
    <xdr:to>
      <xdr:col>24</xdr:col>
      <xdr:colOff>443865</xdr:colOff>
      <xdr:row>59</xdr:row>
      <xdr:rowOff>80010</xdr:rowOff>
    </xdr:to>
    <xdr:pic>
      <xdr:nvPicPr>
        <xdr:cNvPr id="19" name="图片 1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0367010" y="7138035"/>
          <a:ext cx="6584950" cy="34798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29</xdr:col>
      <xdr:colOff>252095</xdr:colOff>
      <xdr:row>15</xdr:row>
      <xdr:rowOff>172720</xdr:rowOff>
    </xdr:from>
    <xdr:to>
      <xdr:col>41</xdr:col>
      <xdr:colOff>384175</xdr:colOff>
      <xdr:row>34</xdr:row>
      <xdr:rowOff>117475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738975" y="2887345"/>
          <a:ext cx="7470140" cy="3322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26670</xdr:colOff>
      <xdr:row>16</xdr:row>
      <xdr:rowOff>24130</xdr:rowOff>
    </xdr:from>
    <xdr:to>
      <xdr:col>23</xdr:col>
      <xdr:colOff>381635</xdr:colOff>
      <xdr:row>33</xdr:row>
      <xdr:rowOff>19685</xdr:rowOff>
    </xdr:to>
    <xdr:pic>
      <xdr:nvPicPr>
        <xdr:cNvPr id="10" name="图片 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340975" y="2916555"/>
          <a:ext cx="5858510" cy="3018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36</xdr:row>
      <xdr:rowOff>91440</xdr:rowOff>
    </xdr:from>
    <xdr:to>
      <xdr:col>6</xdr:col>
      <xdr:colOff>350520</xdr:colOff>
      <xdr:row>53</xdr:row>
      <xdr:rowOff>93345</xdr:rowOff>
    </xdr:to>
    <xdr:pic>
      <xdr:nvPicPr>
        <xdr:cNvPr id="12" name="图片 1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6539865"/>
          <a:ext cx="4411345" cy="3024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208280</xdr:colOff>
      <xdr:row>36</xdr:row>
      <xdr:rowOff>122555</xdr:rowOff>
    </xdr:from>
    <xdr:to>
      <xdr:col>14</xdr:col>
      <xdr:colOff>227330</xdr:colOff>
      <xdr:row>47</xdr:row>
      <xdr:rowOff>119380</xdr:rowOff>
    </xdr:to>
    <xdr:pic>
      <xdr:nvPicPr>
        <xdr:cNvPr id="13" name="图片 1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151755" y="6570980"/>
          <a:ext cx="5389880" cy="1952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334010</xdr:colOff>
      <xdr:row>57</xdr:row>
      <xdr:rowOff>116205</xdr:rowOff>
    </xdr:from>
    <xdr:to>
      <xdr:col>14</xdr:col>
      <xdr:colOff>117475</xdr:colOff>
      <xdr:row>74</xdr:row>
      <xdr:rowOff>76200</xdr:rowOff>
    </xdr:to>
    <xdr:pic>
      <xdr:nvPicPr>
        <xdr:cNvPr id="14" name="图片 1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277485" y="10298430"/>
          <a:ext cx="5154295" cy="2982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56</xdr:row>
      <xdr:rowOff>114300</xdr:rowOff>
    </xdr:from>
    <xdr:to>
      <xdr:col>6</xdr:col>
      <xdr:colOff>777875</xdr:colOff>
      <xdr:row>77</xdr:row>
      <xdr:rowOff>36195</xdr:rowOff>
    </xdr:to>
    <xdr:pic>
      <xdr:nvPicPr>
        <xdr:cNvPr id="15" name="图片 1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" y="10118725"/>
          <a:ext cx="4838700" cy="3655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151765</xdr:colOff>
      <xdr:row>16</xdr:row>
      <xdr:rowOff>56515</xdr:rowOff>
    </xdr:from>
    <xdr:to>
      <xdr:col>12</xdr:col>
      <xdr:colOff>820420</xdr:colOff>
      <xdr:row>33</xdr:row>
      <xdr:rowOff>123825</xdr:rowOff>
    </xdr:to>
    <xdr:pic>
      <xdr:nvPicPr>
        <xdr:cNvPr id="16" name="图片 1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51765" y="2948940"/>
          <a:ext cx="9210675" cy="30899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64770</xdr:colOff>
      <xdr:row>56</xdr:row>
      <xdr:rowOff>44450</xdr:rowOff>
    </xdr:from>
    <xdr:to>
      <xdr:col>12</xdr:col>
      <xdr:colOff>1090295</xdr:colOff>
      <xdr:row>105</xdr:row>
      <xdr:rowOff>58420</xdr:rowOff>
    </xdr:to>
    <xdr:pic>
      <xdr:nvPicPr>
        <xdr:cNvPr id="4" name="图片 3" descr="Rplot0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4770" y="10048875"/>
          <a:ext cx="9567545" cy="8726170"/>
        </a:xfrm>
        <a:prstGeom prst="rect">
          <a:avLst/>
        </a:prstGeom>
      </xdr:spPr>
    </xdr:pic>
    <xdr:clientData/>
  </xdr:twoCellAnchor>
  <xdr:twoCellAnchor editAs="oneCell">
    <xdr:from>
      <xdr:col>14</xdr:col>
      <xdr:colOff>12700</xdr:colOff>
      <xdr:row>56</xdr:row>
      <xdr:rowOff>159385</xdr:rowOff>
    </xdr:from>
    <xdr:to>
      <xdr:col>25</xdr:col>
      <xdr:colOff>252095</xdr:colOff>
      <xdr:row>76</xdr:row>
      <xdr:rowOff>38735</xdr:rowOff>
    </xdr:to>
    <xdr:pic>
      <xdr:nvPicPr>
        <xdr:cNvPr id="11" name="图片 1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445115" y="10163810"/>
          <a:ext cx="6965950" cy="3435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855980</xdr:colOff>
      <xdr:row>109</xdr:row>
      <xdr:rowOff>132715</xdr:rowOff>
    </xdr:from>
    <xdr:to>
      <xdr:col>12</xdr:col>
      <xdr:colOff>650240</xdr:colOff>
      <xdr:row>118</xdr:row>
      <xdr:rowOff>103505</xdr:rowOff>
    </xdr:to>
    <xdr:pic>
      <xdr:nvPicPr>
        <xdr:cNvPr id="12" name="图片 1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4917440" y="19560540"/>
          <a:ext cx="4274820" cy="1570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67945</xdr:colOff>
      <xdr:row>108</xdr:row>
      <xdr:rowOff>155575</xdr:rowOff>
    </xdr:from>
    <xdr:to>
      <xdr:col>6</xdr:col>
      <xdr:colOff>506730</xdr:colOff>
      <xdr:row>132</xdr:row>
      <xdr:rowOff>34925</xdr:rowOff>
    </xdr:to>
    <xdr:pic>
      <xdr:nvPicPr>
        <xdr:cNvPr id="13" name="图片 1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7945" y="19405600"/>
          <a:ext cx="4500245" cy="4146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136</xdr:row>
      <xdr:rowOff>177165</xdr:rowOff>
    </xdr:from>
    <xdr:to>
      <xdr:col>5</xdr:col>
      <xdr:colOff>346710</xdr:colOff>
      <xdr:row>156</xdr:row>
      <xdr:rowOff>19050</xdr:rowOff>
    </xdr:to>
    <xdr:pic>
      <xdr:nvPicPr>
        <xdr:cNvPr id="14" name="图片 1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35" y="24405590"/>
          <a:ext cx="3665220" cy="3397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731520</xdr:colOff>
      <xdr:row>138</xdr:row>
      <xdr:rowOff>85090</xdr:rowOff>
    </xdr:from>
    <xdr:to>
      <xdr:col>12</xdr:col>
      <xdr:colOff>1082675</xdr:colOff>
      <xdr:row>169</xdr:row>
      <xdr:rowOff>98425</xdr:rowOff>
    </xdr:to>
    <xdr:pic>
      <xdr:nvPicPr>
        <xdr:cNvPr id="15" name="图片 1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050665" y="24669115"/>
          <a:ext cx="5574030" cy="5525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567690</xdr:colOff>
      <xdr:row>56</xdr:row>
      <xdr:rowOff>97790</xdr:rowOff>
    </xdr:from>
    <xdr:to>
      <xdr:col>41</xdr:col>
      <xdr:colOff>117475</xdr:colOff>
      <xdr:row>100</xdr:row>
      <xdr:rowOff>140335</xdr:rowOff>
    </xdr:to>
    <xdr:pic>
      <xdr:nvPicPr>
        <xdr:cNvPr id="16" name="图片 15" descr="Rplot0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0172680" y="10102215"/>
          <a:ext cx="6887845" cy="786574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80010</xdr:colOff>
      <xdr:row>32</xdr:row>
      <xdr:rowOff>20320</xdr:rowOff>
    </xdr:from>
    <xdr:to>
      <xdr:col>23</xdr:col>
      <xdr:colOff>316865</xdr:colOff>
      <xdr:row>55</xdr:row>
      <xdr:rowOff>52070</xdr:rowOff>
    </xdr:to>
    <xdr:pic>
      <xdr:nvPicPr>
        <xdr:cNvPr id="9" name="图片 8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642600" y="5757545"/>
          <a:ext cx="5740400" cy="412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576580</xdr:colOff>
      <xdr:row>32</xdr:row>
      <xdr:rowOff>117475</xdr:rowOff>
    </xdr:from>
    <xdr:to>
      <xdr:col>42</xdr:col>
      <xdr:colOff>21590</xdr:colOff>
      <xdr:row>63</xdr:row>
      <xdr:rowOff>85090</xdr:rowOff>
    </xdr:to>
    <xdr:pic>
      <xdr:nvPicPr>
        <xdr:cNvPr id="10" name="图片 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700240" y="5854700"/>
          <a:ext cx="8006080" cy="5479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306705</xdr:colOff>
      <xdr:row>33</xdr:row>
      <xdr:rowOff>15240</xdr:rowOff>
    </xdr:from>
    <xdr:to>
      <xdr:col>12</xdr:col>
      <xdr:colOff>869950</xdr:colOff>
      <xdr:row>64</xdr:row>
      <xdr:rowOff>127635</xdr:rowOff>
    </xdr:to>
    <xdr:pic>
      <xdr:nvPicPr>
        <xdr:cNvPr id="11" name="图片 10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06705" y="5930265"/>
          <a:ext cx="9471660" cy="5624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17145</xdr:colOff>
      <xdr:row>69</xdr:row>
      <xdr:rowOff>24765</xdr:rowOff>
    </xdr:from>
    <xdr:to>
      <xdr:col>5</xdr:col>
      <xdr:colOff>486410</xdr:colOff>
      <xdr:row>92</xdr:row>
      <xdr:rowOff>38735</xdr:rowOff>
    </xdr:to>
    <xdr:pic>
      <xdr:nvPicPr>
        <xdr:cNvPr id="12" name="图片 1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7145" y="12340590"/>
          <a:ext cx="4154805" cy="4103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164465</xdr:colOff>
      <xdr:row>69</xdr:row>
      <xdr:rowOff>142875</xdr:rowOff>
    </xdr:from>
    <xdr:to>
      <xdr:col>12</xdr:col>
      <xdr:colOff>951230</xdr:colOff>
      <xdr:row>82</xdr:row>
      <xdr:rowOff>161925</xdr:rowOff>
    </xdr:to>
    <xdr:pic>
      <xdr:nvPicPr>
        <xdr:cNvPr id="13" name="图片 12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592320" y="12458700"/>
          <a:ext cx="5267325" cy="2330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96</xdr:row>
      <xdr:rowOff>140970</xdr:rowOff>
    </xdr:from>
    <xdr:to>
      <xdr:col>5</xdr:col>
      <xdr:colOff>699770</xdr:colOff>
      <xdr:row>121</xdr:row>
      <xdr:rowOff>90805</xdr:rowOff>
    </xdr:to>
    <xdr:pic>
      <xdr:nvPicPr>
        <xdr:cNvPr id="14" name="图片 13"/>
        <xdr:cNvPicPr>
          <a:picLocks noChangeAspect="1"/>
        </xdr:cNvPicPr>
      </xdr:nvPicPr>
      <xdr:blipFill>
        <a:blip r:embed="rId6"/>
        <a:srcRect r="3920"/>
        <a:stretch>
          <a:fillRect/>
        </a:stretch>
      </xdr:blipFill>
      <xdr:spPr>
        <a:xfrm>
          <a:off x="635" y="17257395"/>
          <a:ext cx="4384675" cy="4394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293370</xdr:colOff>
      <xdr:row>96</xdr:row>
      <xdr:rowOff>142875</xdr:rowOff>
    </xdr:from>
    <xdr:to>
      <xdr:col>13</xdr:col>
      <xdr:colOff>104775</xdr:colOff>
      <xdr:row>131</xdr:row>
      <xdr:rowOff>8255</xdr:rowOff>
    </xdr:to>
    <xdr:pic>
      <xdr:nvPicPr>
        <xdr:cNvPr id="15" name="图片 14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721225" y="17259300"/>
          <a:ext cx="5334635" cy="60883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50</xdr:row>
      <xdr:rowOff>0</xdr:rowOff>
    </xdr:from>
    <xdr:to>
      <xdr:col>23</xdr:col>
      <xdr:colOff>281305</xdr:colOff>
      <xdr:row>73</xdr:row>
      <xdr:rowOff>101600</xdr:rowOff>
    </xdr:to>
    <xdr:pic>
      <xdr:nvPicPr>
        <xdr:cNvPr id="7" name="图片 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324465" y="8937625"/>
          <a:ext cx="5784850" cy="419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3810</xdr:colOff>
      <xdr:row>50</xdr:row>
      <xdr:rowOff>1270</xdr:rowOff>
    </xdr:from>
    <xdr:to>
      <xdr:col>41</xdr:col>
      <xdr:colOff>522605</xdr:colOff>
      <xdr:row>95</xdr:row>
      <xdr:rowOff>74930</xdr:rowOff>
    </xdr:to>
    <xdr:pic>
      <xdr:nvPicPr>
        <xdr:cNvPr id="8" name="图片 7" descr="Rplot1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500850" y="8938895"/>
          <a:ext cx="7856855" cy="8074660"/>
        </a:xfrm>
        <a:prstGeom prst="rect">
          <a:avLst/>
        </a:prstGeom>
      </xdr:spPr>
    </xdr:pic>
    <xdr:clientData/>
  </xdr:twoCellAnchor>
  <xdr:twoCellAnchor editAs="oneCell">
    <xdr:from>
      <xdr:col>0</xdr:col>
      <xdr:colOff>260350</xdr:colOff>
      <xdr:row>50</xdr:row>
      <xdr:rowOff>37465</xdr:rowOff>
    </xdr:from>
    <xdr:to>
      <xdr:col>12</xdr:col>
      <xdr:colOff>955040</xdr:colOff>
      <xdr:row>103</xdr:row>
      <xdr:rowOff>137160</xdr:rowOff>
    </xdr:to>
    <xdr:pic>
      <xdr:nvPicPr>
        <xdr:cNvPr id="9" name="图片 8" descr="Rplot1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60350" y="8975090"/>
          <a:ext cx="9291955" cy="9523095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107</xdr:row>
      <xdr:rowOff>142240</xdr:rowOff>
    </xdr:from>
    <xdr:to>
      <xdr:col>6</xdr:col>
      <xdr:colOff>528320</xdr:colOff>
      <xdr:row>131</xdr:row>
      <xdr:rowOff>40005</xdr:rowOff>
    </xdr:to>
    <xdr:pic>
      <xdr:nvPicPr>
        <xdr:cNvPr id="10" name="图片 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" y="19214465"/>
          <a:ext cx="4589145" cy="4164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547370</xdr:colOff>
      <xdr:row>108</xdr:row>
      <xdr:rowOff>15240</xdr:rowOff>
    </xdr:from>
    <xdr:to>
      <xdr:col>12</xdr:col>
      <xdr:colOff>696595</xdr:colOff>
      <xdr:row>121</xdr:row>
      <xdr:rowOff>98425</xdr:rowOff>
    </xdr:to>
    <xdr:pic>
      <xdr:nvPicPr>
        <xdr:cNvPr id="11" name="图片 1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4608830" y="19265265"/>
          <a:ext cx="4685030" cy="2394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86995</xdr:colOff>
      <xdr:row>134</xdr:row>
      <xdr:rowOff>83820</xdr:rowOff>
    </xdr:from>
    <xdr:to>
      <xdr:col>6</xdr:col>
      <xdr:colOff>758825</xdr:colOff>
      <xdr:row>155</xdr:row>
      <xdr:rowOff>46990</xdr:rowOff>
    </xdr:to>
    <xdr:pic>
      <xdr:nvPicPr>
        <xdr:cNvPr id="12" name="图片 11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6995" y="23956645"/>
          <a:ext cx="4733290" cy="3696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39370</xdr:colOff>
      <xdr:row>135</xdr:row>
      <xdr:rowOff>85725</xdr:rowOff>
    </xdr:from>
    <xdr:to>
      <xdr:col>13</xdr:col>
      <xdr:colOff>125730</xdr:colOff>
      <xdr:row>152</xdr:row>
      <xdr:rowOff>55880</xdr:rowOff>
    </xdr:to>
    <xdr:pic>
      <xdr:nvPicPr>
        <xdr:cNvPr id="13" name="图片 1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982845" y="24136350"/>
          <a:ext cx="4855845" cy="29927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3175</xdr:colOff>
      <xdr:row>11</xdr:row>
      <xdr:rowOff>67945</xdr:rowOff>
    </xdr:from>
    <xdr:to>
      <xdr:col>21</xdr:col>
      <xdr:colOff>336550</xdr:colOff>
      <xdr:row>24</xdr:row>
      <xdr:rowOff>53975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194290" y="2071370"/>
          <a:ext cx="4613910" cy="2297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11</xdr:row>
      <xdr:rowOff>116205</xdr:rowOff>
    </xdr:from>
    <xdr:to>
      <xdr:col>10</xdr:col>
      <xdr:colOff>249555</xdr:colOff>
      <xdr:row>23</xdr:row>
      <xdr:rowOff>13970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" y="2119630"/>
          <a:ext cx="7567930" cy="2031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17780</xdr:colOff>
      <xdr:row>27</xdr:row>
      <xdr:rowOff>149860</xdr:rowOff>
    </xdr:from>
    <xdr:to>
      <xdr:col>5</xdr:col>
      <xdr:colOff>699135</xdr:colOff>
      <xdr:row>46</xdr:row>
      <xdr:rowOff>77470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7780" y="4998085"/>
          <a:ext cx="4000500" cy="3305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730250</xdr:colOff>
      <xdr:row>27</xdr:row>
      <xdr:rowOff>74295</xdr:rowOff>
    </xdr:from>
    <xdr:to>
      <xdr:col>12</xdr:col>
      <xdr:colOff>1028065</xdr:colOff>
      <xdr:row>38</xdr:row>
      <xdr:rowOff>99695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049395" y="4922520"/>
          <a:ext cx="5520690" cy="1981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50</xdr:row>
      <xdr:rowOff>107950</xdr:rowOff>
    </xdr:from>
    <xdr:to>
      <xdr:col>6</xdr:col>
      <xdr:colOff>144780</xdr:colOff>
      <xdr:row>71</xdr:row>
      <xdr:rowOff>6985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350" y="9045575"/>
          <a:ext cx="4199890" cy="3632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86360</xdr:colOff>
      <xdr:row>49</xdr:row>
      <xdr:rowOff>130175</xdr:rowOff>
    </xdr:from>
    <xdr:to>
      <xdr:col>13</xdr:col>
      <xdr:colOff>118110</xdr:colOff>
      <xdr:row>78</xdr:row>
      <xdr:rowOff>156210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4147820" y="8890000"/>
          <a:ext cx="5549900" cy="51822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17145</xdr:colOff>
      <xdr:row>24</xdr:row>
      <xdr:rowOff>6350</xdr:rowOff>
    </xdr:from>
    <xdr:to>
      <xdr:col>21</xdr:col>
      <xdr:colOff>558165</xdr:colOff>
      <xdr:row>48</xdr:row>
      <xdr:rowOff>171450</xdr:rowOff>
    </xdr:to>
    <xdr:pic>
      <xdr:nvPicPr>
        <xdr:cNvPr id="7" name="图片 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865870" y="4311650"/>
          <a:ext cx="4821555" cy="4432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15240</xdr:colOff>
      <xdr:row>24</xdr:row>
      <xdr:rowOff>75565</xdr:rowOff>
    </xdr:from>
    <xdr:to>
      <xdr:col>12</xdr:col>
      <xdr:colOff>447040</xdr:colOff>
      <xdr:row>48</xdr:row>
      <xdr:rowOff>115570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5240" y="4380865"/>
          <a:ext cx="8057515" cy="4307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19</xdr:col>
      <xdr:colOff>104775</xdr:colOff>
      <xdr:row>51</xdr:row>
      <xdr:rowOff>132080</xdr:rowOff>
    </xdr:from>
    <xdr:to>
      <xdr:col>29</xdr:col>
      <xdr:colOff>104775</xdr:colOff>
      <xdr:row>65</xdr:row>
      <xdr:rowOff>49530</xdr:rowOff>
    </xdr:to>
    <xdr:pic>
      <xdr:nvPicPr>
        <xdr:cNvPr id="2" name="图片 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11025" y="9237980"/>
          <a:ext cx="6115050" cy="2406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329565</xdr:colOff>
      <xdr:row>51</xdr:row>
      <xdr:rowOff>133350</xdr:rowOff>
    </xdr:from>
    <xdr:to>
      <xdr:col>18</xdr:col>
      <xdr:colOff>532765</xdr:colOff>
      <xdr:row>65</xdr:row>
      <xdr:rowOff>25400</xdr:rowOff>
    </xdr:to>
    <xdr:pic>
      <xdr:nvPicPr>
        <xdr:cNvPr id="3" name="图片 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09260" y="9239250"/>
          <a:ext cx="6318250" cy="2381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8</xdr:col>
      <xdr:colOff>177800</xdr:colOff>
      <xdr:row>74</xdr:row>
      <xdr:rowOff>31750</xdr:rowOff>
    </xdr:to>
    <xdr:pic>
      <xdr:nvPicPr>
        <xdr:cNvPr id="4" name="图片 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0" y="9105900"/>
          <a:ext cx="5357495" cy="4121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598170</xdr:colOff>
      <xdr:row>77</xdr:row>
      <xdr:rowOff>41275</xdr:rowOff>
    </xdr:from>
    <xdr:to>
      <xdr:col>23</xdr:col>
      <xdr:colOff>267970</xdr:colOff>
      <xdr:row>117</xdr:row>
      <xdr:rowOff>60325</xdr:rowOff>
    </xdr:to>
    <xdr:pic>
      <xdr:nvPicPr>
        <xdr:cNvPr id="5" name="图片 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000875" y="13769975"/>
          <a:ext cx="7619365" cy="713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1270</xdr:colOff>
      <xdr:row>78</xdr:row>
      <xdr:rowOff>8890</xdr:rowOff>
    </xdr:from>
    <xdr:to>
      <xdr:col>10</xdr:col>
      <xdr:colOff>230505</xdr:colOff>
      <xdr:row>106</xdr:row>
      <xdr:rowOff>109220</xdr:rowOff>
    </xdr:to>
    <xdr:pic>
      <xdr:nvPicPr>
        <xdr:cNvPr id="6" name="图片 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70" y="13915390"/>
          <a:ext cx="6631940" cy="507873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7620</xdr:colOff>
      <xdr:row>22</xdr:row>
      <xdr:rowOff>8890</xdr:rowOff>
    </xdr:from>
    <xdr:to>
      <xdr:col>24</xdr:col>
      <xdr:colOff>148590</xdr:colOff>
      <xdr:row>45</xdr:row>
      <xdr:rowOff>78740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699500" y="4015740"/>
          <a:ext cx="6256020" cy="4159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60960</xdr:colOff>
      <xdr:row>22</xdr:row>
      <xdr:rowOff>5715</xdr:rowOff>
    </xdr:from>
    <xdr:to>
      <xdr:col>12</xdr:col>
      <xdr:colOff>480060</xdr:colOff>
      <xdr:row>45</xdr:row>
      <xdr:rowOff>143510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0960" y="4012565"/>
          <a:ext cx="7887970" cy="4227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499110</xdr:colOff>
      <xdr:row>118</xdr:row>
      <xdr:rowOff>177165</xdr:rowOff>
    </xdr:from>
    <xdr:to>
      <xdr:col>35</xdr:col>
      <xdr:colOff>450215</xdr:colOff>
      <xdr:row>159</xdr:row>
      <xdr:rowOff>81915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860020" y="21252815"/>
          <a:ext cx="9123680" cy="7194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118</xdr:row>
      <xdr:rowOff>69850</xdr:rowOff>
    </xdr:from>
    <xdr:to>
      <xdr:col>20</xdr:col>
      <xdr:colOff>521335</xdr:colOff>
      <xdr:row>170</xdr:row>
      <xdr:rowOff>120650</xdr:rowOff>
    </xdr:to>
    <xdr:pic>
      <xdr:nvPicPr>
        <xdr:cNvPr id="9" name="图片 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" y="21145500"/>
          <a:ext cx="12881610" cy="9296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30480</xdr:colOff>
      <xdr:row>259</xdr:row>
      <xdr:rowOff>102235</xdr:rowOff>
    </xdr:from>
    <xdr:to>
      <xdr:col>11</xdr:col>
      <xdr:colOff>49530</xdr:colOff>
      <xdr:row>281</xdr:row>
      <xdr:rowOff>171450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30480" y="46247685"/>
          <a:ext cx="6876415" cy="3980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401320</xdr:colOff>
      <xdr:row>76</xdr:row>
      <xdr:rowOff>83820</xdr:rowOff>
    </xdr:from>
    <xdr:to>
      <xdr:col>20</xdr:col>
      <xdr:colOff>253365</xdr:colOff>
      <xdr:row>115</xdr:row>
      <xdr:rowOff>64770</xdr:rowOff>
    </xdr:to>
    <xdr:pic>
      <xdr:nvPicPr>
        <xdr:cNvPr id="18" name="图片 1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35675" y="13691870"/>
          <a:ext cx="6578600" cy="6915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284</xdr:row>
      <xdr:rowOff>96520</xdr:rowOff>
    </xdr:from>
    <xdr:to>
      <xdr:col>19</xdr:col>
      <xdr:colOff>470535</xdr:colOff>
      <xdr:row>317</xdr:row>
      <xdr:rowOff>121920</xdr:rowOff>
    </xdr:to>
    <xdr:pic>
      <xdr:nvPicPr>
        <xdr:cNvPr id="20" name="图片 19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" y="50686970"/>
          <a:ext cx="12219305" cy="5892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76</xdr:row>
      <xdr:rowOff>121920</xdr:rowOff>
    </xdr:from>
    <xdr:to>
      <xdr:col>9</xdr:col>
      <xdr:colOff>260350</xdr:colOff>
      <xdr:row>102</xdr:row>
      <xdr:rowOff>132080</xdr:rowOff>
    </xdr:to>
    <xdr:pic>
      <xdr:nvPicPr>
        <xdr:cNvPr id="3" name="图片 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35" y="13729970"/>
          <a:ext cx="5894070" cy="463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48</xdr:row>
      <xdr:rowOff>78105</xdr:rowOff>
    </xdr:from>
    <xdr:to>
      <xdr:col>9</xdr:col>
      <xdr:colOff>37465</xdr:colOff>
      <xdr:row>72</xdr:row>
      <xdr:rowOff>126365</xdr:rowOff>
    </xdr:to>
    <xdr:pic>
      <xdr:nvPicPr>
        <xdr:cNvPr id="6" name="图片 5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635" y="8707755"/>
          <a:ext cx="5671185" cy="4315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69215</xdr:colOff>
      <xdr:row>48</xdr:row>
      <xdr:rowOff>90805</xdr:rowOff>
    </xdr:from>
    <xdr:to>
      <xdr:col>30</xdr:col>
      <xdr:colOff>419100</xdr:colOff>
      <xdr:row>62</xdr:row>
      <xdr:rowOff>38100</xdr:rowOff>
    </xdr:to>
    <xdr:pic>
      <xdr:nvPicPr>
        <xdr:cNvPr id="8" name="图片 7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430125" y="8720455"/>
          <a:ext cx="6464935" cy="2436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535940</xdr:colOff>
      <xdr:row>48</xdr:row>
      <xdr:rowOff>109220</xdr:rowOff>
    </xdr:from>
    <xdr:to>
      <xdr:col>19</xdr:col>
      <xdr:colOff>391795</xdr:colOff>
      <xdr:row>61</xdr:row>
      <xdr:rowOff>121920</xdr:rowOff>
    </xdr:to>
    <xdr:pic>
      <xdr:nvPicPr>
        <xdr:cNvPr id="10" name="图片 9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558790" y="8738870"/>
          <a:ext cx="6582410" cy="2324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30</xdr:col>
      <xdr:colOff>118745</xdr:colOff>
      <xdr:row>21</xdr:row>
      <xdr:rowOff>131445</xdr:rowOff>
    </xdr:from>
    <xdr:to>
      <xdr:col>42</xdr:col>
      <xdr:colOff>252730</xdr:colOff>
      <xdr:row>45</xdr:row>
      <xdr:rowOff>40005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8594705" y="3960495"/>
          <a:ext cx="7472045" cy="41757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570865</xdr:colOff>
      <xdr:row>31</xdr:row>
      <xdr:rowOff>35560</xdr:rowOff>
    </xdr:from>
    <xdr:to>
      <xdr:col>25</xdr:col>
      <xdr:colOff>70485</xdr:colOff>
      <xdr:row>60</xdr:row>
      <xdr:rowOff>104775</xdr:rowOff>
    </xdr:to>
    <xdr:pic>
      <xdr:nvPicPr>
        <xdr:cNvPr id="7" name="图片 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9980" y="5585460"/>
          <a:ext cx="6837680" cy="5225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31</xdr:row>
      <xdr:rowOff>142875</xdr:rowOff>
    </xdr:from>
    <xdr:to>
      <xdr:col>13</xdr:col>
      <xdr:colOff>14605</xdr:colOff>
      <xdr:row>61</xdr:row>
      <xdr:rowOff>167640</xdr:rowOff>
    </xdr:to>
    <xdr:pic>
      <xdr:nvPicPr>
        <xdr:cNvPr id="8" name="图片 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" y="5692775"/>
          <a:ext cx="8173085" cy="535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29210</xdr:colOff>
      <xdr:row>63</xdr:row>
      <xdr:rowOff>164465</xdr:rowOff>
    </xdr:from>
    <xdr:to>
      <xdr:col>7</xdr:col>
      <xdr:colOff>372745</xdr:colOff>
      <xdr:row>87</xdr:row>
      <xdr:rowOff>52070</xdr:rowOff>
    </xdr:to>
    <xdr:pic>
      <xdr:nvPicPr>
        <xdr:cNvPr id="9" name="图片 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210" y="11403965"/>
          <a:ext cx="4624070" cy="4154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267335</xdr:colOff>
      <xdr:row>65</xdr:row>
      <xdr:rowOff>177165</xdr:rowOff>
    </xdr:from>
    <xdr:to>
      <xdr:col>28</xdr:col>
      <xdr:colOff>387985</xdr:colOff>
      <xdr:row>79</xdr:row>
      <xdr:rowOff>100965</xdr:rowOff>
    </xdr:to>
    <xdr:pic>
      <xdr:nvPicPr>
        <xdr:cNvPr id="13" name="图片 1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483975" y="11772265"/>
          <a:ext cx="6235700" cy="241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50800</xdr:colOff>
      <xdr:row>67</xdr:row>
      <xdr:rowOff>55245</xdr:rowOff>
    </xdr:from>
    <xdr:to>
      <xdr:col>17</xdr:col>
      <xdr:colOff>234950</xdr:colOff>
      <xdr:row>78</xdr:row>
      <xdr:rowOff>161290</xdr:rowOff>
    </xdr:to>
    <xdr:pic>
      <xdr:nvPicPr>
        <xdr:cNvPr id="14" name="图片 1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152390" y="12005945"/>
          <a:ext cx="5687695" cy="2061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46355</xdr:colOff>
      <xdr:row>92</xdr:row>
      <xdr:rowOff>39370</xdr:rowOff>
    </xdr:from>
    <xdr:to>
      <xdr:col>22</xdr:col>
      <xdr:colOff>169545</xdr:colOff>
      <xdr:row>127</xdr:row>
      <xdr:rowOff>46355</xdr:rowOff>
    </xdr:to>
    <xdr:pic>
      <xdr:nvPicPr>
        <xdr:cNvPr id="15" name="图片 14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982460" y="16435070"/>
          <a:ext cx="6849745" cy="6229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91</xdr:row>
      <xdr:rowOff>178435</xdr:rowOff>
    </xdr:from>
    <xdr:to>
      <xdr:col>10</xdr:col>
      <xdr:colOff>449580</xdr:colOff>
      <xdr:row>124</xdr:row>
      <xdr:rowOff>19685</xdr:rowOff>
    </xdr:to>
    <xdr:pic>
      <xdr:nvPicPr>
        <xdr:cNvPr id="16" name="图片 15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" y="16395700"/>
          <a:ext cx="6773545" cy="57092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12065</xdr:colOff>
      <xdr:row>24</xdr:row>
      <xdr:rowOff>154305</xdr:rowOff>
    </xdr:from>
    <xdr:to>
      <xdr:col>23</xdr:col>
      <xdr:colOff>31115</xdr:colOff>
      <xdr:row>52</xdr:row>
      <xdr:rowOff>52705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73135" y="4488180"/>
          <a:ext cx="5522595" cy="4876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25</xdr:row>
      <xdr:rowOff>100330</xdr:rowOff>
    </xdr:from>
    <xdr:to>
      <xdr:col>13</xdr:col>
      <xdr:colOff>196215</xdr:colOff>
      <xdr:row>45</xdr:row>
      <xdr:rowOff>123825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0" y="4612005"/>
          <a:ext cx="8139430" cy="3579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29210</xdr:colOff>
      <xdr:row>56</xdr:row>
      <xdr:rowOff>41910</xdr:rowOff>
    </xdr:from>
    <xdr:to>
      <xdr:col>10</xdr:col>
      <xdr:colOff>495300</xdr:colOff>
      <xdr:row>84</xdr:row>
      <xdr:rowOff>73660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9210" y="10065385"/>
          <a:ext cx="6581140" cy="5010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311150</xdr:colOff>
      <xdr:row>57</xdr:row>
      <xdr:rowOff>27940</xdr:rowOff>
    </xdr:from>
    <xdr:to>
      <xdr:col>22</xdr:col>
      <xdr:colOff>419735</xdr:colOff>
      <xdr:row>71</xdr:row>
      <xdr:rowOff>8890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037705" y="10229215"/>
          <a:ext cx="6835140" cy="2470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86</xdr:row>
      <xdr:rowOff>142875</xdr:rowOff>
    </xdr:from>
    <xdr:to>
      <xdr:col>11</xdr:col>
      <xdr:colOff>476885</xdr:colOff>
      <xdr:row>117</xdr:row>
      <xdr:rowOff>73025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35" y="15500350"/>
          <a:ext cx="7202805" cy="5441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576580</xdr:colOff>
      <xdr:row>87</xdr:row>
      <xdr:rowOff>62230</xdr:rowOff>
    </xdr:from>
    <xdr:to>
      <xdr:col>24</xdr:col>
      <xdr:colOff>352425</xdr:colOff>
      <xdr:row>114</xdr:row>
      <xdr:rowOff>163830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303135" y="15597505"/>
          <a:ext cx="7725410" cy="4902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16</xdr:col>
      <xdr:colOff>530225</xdr:colOff>
      <xdr:row>11</xdr:row>
      <xdr:rowOff>165100</xdr:rowOff>
    </xdr:from>
    <xdr:to>
      <xdr:col>27</xdr:col>
      <xdr:colOff>600075</xdr:colOff>
      <xdr:row>34</xdr:row>
      <xdr:rowOff>152400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314305" y="2159000"/>
          <a:ext cx="6796405" cy="4076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12</xdr:row>
      <xdr:rowOff>15240</xdr:rowOff>
    </xdr:from>
    <xdr:to>
      <xdr:col>15</xdr:col>
      <xdr:colOff>244475</xdr:colOff>
      <xdr:row>27</xdr:row>
      <xdr:rowOff>27305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" y="2186940"/>
          <a:ext cx="9416415" cy="2679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16</xdr:col>
      <xdr:colOff>541655</xdr:colOff>
      <xdr:row>37</xdr:row>
      <xdr:rowOff>106680</xdr:rowOff>
    </xdr:from>
    <xdr:to>
      <xdr:col>27</xdr:col>
      <xdr:colOff>374650</xdr:colOff>
      <xdr:row>50</xdr:row>
      <xdr:rowOff>176530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325735" y="6723380"/>
          <a:ext cx="6559550" cy="2381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37</xdr:row>
      <xdr:rowOff>127635</xdr:rowOff>
    </xdr:from>
    <xdr:to>
      <xdr:col>9</xdr:col>
      <xdr:colOff>351155</xdr:colOff>
      <xdr:row>62</xdr:row>
      <xdr:rowOff>168275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35" y="6744335"/>
          <a:ext cx="5854065" cy="4485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11</xdr:col>
      <xdr:colOff>336550</xdr:colOff>
      <xdr:row>129</xdr:row>
      <xdr:rowOff>76200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0" y="17818100"/>
          <a:ext cx="7063105" cy="52324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429895</xdr:colOff>
      <xdr:row>201</xdr:row>
      <xdr:rowOff>41275</xdr:rowOff>
    </xdr:from>
    <xdr:to>
      <xdr:col>10</xdr:col>
      <xdr:colOff>1112520</xdr:colOff>
      <xdr:row>231</xdr:row>
      <xdr:rowOff>34925</xdr:rowOff>
    </xdr:to>
    <xdr:pic>
      <xdr:nvPicPr>
        <xdr:cNvPr id="17" name="图片 16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224145" y="36057840"/>
          <a:ext cx="4918075" cy="5327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1117600</xdr:colOff>
      <xdr:row>201</xdr:row>
      <xdr:rowOff>22225</xdr:rowOff>
    </xdr:from>
    <xdr:to>
      <xdr:col>17</xdr:col>
      <xdr:colOff>462280</xdr:colOff>
      <xdr:row>214</xdr:row>
      <xdr:rowOff>19685</xdr:rowOff>
    </xdr:to>
    <xdr:pic>
      <xdr:nvPicPr>
        <xdr:cNvPr id="18" name="图片 17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147300" y="36038790"/>
          <a:ext cx="4671695" cy="2308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36830</xdr:colOff>
      <xdr:row>102</xdr:row>
      <xdr:rowOff>70485</xdr:rowOff>
    </xdr:from>
    <xdr:to>
      <xdr:col>22</xdr:col>
      <xdr:colOff>464185</xdr:colOff>
      <xdr:row>127</xdr:row>
      <xdr:rowOff>83185</xdr:rowOff>
    </xdr:to>
    <xdr:pic>
      <xdr:nvPicPr>
        <xdr:cNvPr id="19" name="图片 1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36425" y="18484850"/>
          <a:ext cx="5842000" cy="4457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610870</xdr:colOff>
      <xdr:row>102</xdr:row>
      <xdr:rowOff>7620</xdr:rowOff>
    </xdr:from>
    <xdr:to>
      <xdr:col>38</xdr:col>
      <xdr:colOff>301625</xdr:colOff>
      <xdr:row>160</xdr:row>
      <xdr:rowOff>71120</xdr:rowOff>
    </xdr:to>
    <xdr:pic>
      <xdr:nvPicPr>
        <xdr:cNvPr id="21" name="图片 20" descr="Rplot1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1694140" y="18421985"/>
          <a:ext cx="5805805" cy="10375900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102</xdr:row>
      <xdr:rowOff>52705</xdr:rowOff>
    </xdr:from>
    <xdr:to>
      <xdr:col>10</xdr:col>
      <xdr:colOff>827405</xdr:colOff>
      <xdr:row>170</xdr:row>
      <xdr:rowOff>6985</xdr:rowOff>
    </xdr:to>
    <xdr:pic>
      <xdr:nvPicPr>
        <xdr:cNvPr id="23" name="图片 22" descr="Rplot19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35" y="18467070"/>
          <a:ext cx="9856470" cy="12044680"/>
        </a:xfrm>
        <a:prstGeom prst="rect">
          <a:avLst/>
        </a:prstGeom>
      </xdr:spPr>
    </xdr:pic>
    <xdr:clientData/>
  </xdr:twoCellAnchor>
  <xdr:twoCellAnchor editAs="oneCell">
    <xdr:from>
      <xdr:col>0</xdr:col>
      <xdr:colOff>6350</xdr:colOff>
      <xdr:row>173</xdr:row>
      <xdr:rowOff>140335</xdr:rowOff>
    </xdr:from>
    <xdr:to>
      <xdr:col>5</xdr:col>
      <xdr:colOff>307340</xdr:colOff>
      <xdr:row>197</xdr:row>
      <xdr:rowOff>4445</xdr:rowOff>
    </xdr:to>
    <xdr:pic>
      <xdr:nvPicPr>
        <xdr:cNvPr id="24" name="图片 23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0" y="31178500"/>
          <a:ext cx="4265930" cy="4131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817245</xdr:colOff>
      <xdr:row>174</xdr:row>
      <xdr:rowOff>86995</xdr:rowOff>
    </xdr:from>
    <xdr:to>
      <xdr:col>11</xdr:col>
      <xdr:colOff>548005</xdr:colOff>
      <xdr:row>188</xdr:row>
      <xdr:rowOff>99695</xdr:rowOff>
    </xdr:to>
    <xdr:pic>
      <xdr:nvPicPr>
        <xdr:cNvPr id="25" name="图片 24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782185" y="31302960"/>
          <a:ext cx="5930900" cy="2501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201</xdr:row>
      <xdr:rowOff>26670</xdr:rowOff>
    </xdr:from>
    <xdr:to>
      <xdr:col>6</xdr:col>
      <xdr:colOff>31115</xdr:colOff>
      <xdr:row>226</xdr:row>
      <xdr:rowOff>118745</xdr:rowOff>
    </xdr:to>
    <xdr:pic>
      <xdr:nvPicPr>
        <xdr:cNvPr id="26" name="图片 2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35" y="36043235"/>
          <a:ext cx="4824730" cy="45370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605155</xdr:colOff>
      <xdr:row>4</xdr:row>
      <xdr:rowOff>31115</xdr:rowOff>
    </xdr:from>
    <xdr:to>
      <xdr:col>25</xdr:col>
      <xdr:colOff>222885</xdr:colOff>
      <xdr:row>23</xdr:row>
      <xdr:rowOff>10160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29955" y="742315"/>
          <a:ext cx="6932930" cy="3357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168275</xdr:colOff>
      <xdr:row>4</xdr:row>
      <xdr:rowOff>14605</xdr:rowOff>
    </xdr:from>
    <xdr:to>
      <xdr:col>42</xdr:col>
      <xdr:colOff>381635</xdr:colOff>
      <xdr:row>62</xdr:row>
      <xdr:rowOff>33655</xdr:rowOff>
    </xdr:to>
    <xdr:pic>
      <xdr:nvPicPr>
        <xdr:cNvPr id="3" name="图片 2" descr="Rplot20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237075" y="725805"/>
          <a:ext cx="8747760" cy="10331450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4</xdr:row>
      <xdr:rowOff>97155</xdr:rowOff>
    </xdr:from>
    <xdr:to>
      <xdr:col>12</xdr:col>
      <xdr:colOff>548640</xdr:colOff>
      <xdr:row>50</xdr:row>
      <xdr:rowOff>30480</xdr:rowOff>
    </xdr:to>
    <xdr:pic>
      <xdr:nvPicPr>
        <xdr:cNvPr id="4" name="图片 3" descr="Rplot2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808355"/>
          <a:ext cx="7863205" cy="8112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8</xdr:col>
      <xdr:colOff>222250</xdr:colOff>
      <xdr:row>86</xdr:row>
      <xdr:rowOff>88900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11023600"/>
          <a:ext cx="5099050" cy="4356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607695</xdr:colOff>
      <xdr:row>63</xdr:row>
      <xdr:rowOff>42545</xdr:rowOff>
    </xdr:from>
    <xdr:to>
      <xdr:col>21</xdr:col>
      <xdr:colOff>304800</xdr:colOff>
      <xdr:row>78</xdr:row>
      <xdr:rowOff>175260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484495" y="11243945"/>
          <a:ext cx="7621905" cy="2799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90</xdr:row>
      <xdr:rowOff>60325</xdr:rowOff>
    </xdr:from>
    <xdr:to>
      <xdr:col>8</xdr:col>
      <xdr:colOff>287020</xdr:colOff>
      <xdr:row>114</xdr:row>
      <xdr:rowOff>14605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0" y="16062325"/>
          <a:ext cx="5157470" cy="4221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251460</xdr:colOff>
      <xdr:row>90</xdr:row>
      <xdr:rowOff>77470</xdr:rowOff>
    </xdr:from>
    <xdr:to>
      <xdr:col>21</xdr:col>
      <xdr:colOff>100330</xdr:colOff>
      <xdr:row>127</xdr:row>
      <xdr:rowOff>22860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737860" y="16079470"/>
          <a:ext cx="7164070" cy="65239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28</xdr:col>
      <xdr:colOff>541020</xdr:colOff>
      <xdr:row>2</xdr:row>
      <xdr:rowOff>118110</xdr:rowOff>
    </xdr:from>
    <xdr:to>
      <xdr:col>43</xdr:col>
      <xdr:colOff>66040</xdr:colOff>
      <xdr:row>25</xdr:row>
      <xdr:rowOff>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7609820" y="473710"/>
          <a:ext cx="8669020" cy="3971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44450</xdr:colOff>
      <xdr:row>3</xdr:row>
      <xdr:rowOff>76200</xdr:rowOff>
    </xdr:from>
    <xdr:to>
      <xdr:col>26</xdr:col>
      <xdr:colOff>403225</xdr:colOff>
      <xdr:row>18</xdr:row>
      <xdr:rowOff>168275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578850" y="609600"/>
          <a:ext cx="7673975" cy="2759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3</xdr:row>
      <xdr:rowOff>161290</xdr:rowOff>
    </xdr:from>
    <xdr:to>
      <xdr:col>12</xdr:col>
      <xdr:colOff>558800</xdr:colOff>
      <xdr:row>20</xdr:row>
      <xdr:rowOff>73025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694690"/>
          <a:ext cx="7873365" cy="2934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8</xdr:col>
      <xdr:colOff>539750</xdr:colOff>
      <xdr:row>54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4978400"/>
          <a:ext cx="5416550" cy="4660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60</xdr:row>
      <xdr:rowOff>0</xdr:rowOff>
    </xdr:from>
    <xdr:to>
      <xdr:col>9</xdr:col>
      <xdr:colOff>88265</xdr:colOff>
      <xdr:row>86</xdr:row>
      <xdr:rowOff>146050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350" y="10668000"/>
          <a:ext cx="5568315" cy="4768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155575</xdr:colOff>
      <xdr:row>60</xdr:row>
      <xdr:rowOff>81915</xdr:rowOff>
    </xdr:from>
    <xdr:to>
      <xdr:col>20</xdr:col>
      <xdr:colOff>121285</xdr:colOff>
      <xdr:row>84</xdr:row>
      <xdr:rowOff>3175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251575" y="10749915"/>
          <a:ext cx="6061710" cy="418846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8" tint="0.399975585192419"/>
  </sheetPr>
  <dimension ref="A1:BD105"/>
  <sheetViews>
    <sheetView zoomScale="85" zoomScaleNormal="85" topLeftCell="A11" workbookViewId="0">
      <selection activeCell="W76" sqref="W76"/>
    </sheetView>
  </sheetViews>
  <sheetFormatPr defaultColWidth="8.75454545454545" defaultRowHeight="14"/>
  <cols>
    <col min="1" max="1" width="8.75454545454545" style="1"/>
    <col min="2" max="2" width="18.1272727272727" style="2" customWidth="1"/>
    <col min="3" max="3" width="8.75454545454545" style="60"/>
    <col min="4" max="4" width="25.7545454545455" style="2" customWidth="1"/>
    <col min="5" max="8" width="8.75454545454545" style="2"/>
    <col min="9" max="9" width="8.75454545454545" style="131"/>
    <col min="10" max="10" width="8.75454545454545" style="2"/>
    <col min="11" max="11" width="8.75454545454545" style="60"/>
    <col min="12" max="12" width="8.75454545454545" style="2"/>
    <col min="13" max="14" width="8.75454545454545" style="60"/>
    <col min="15" max="46" width="8.75454545454545" style="131"/>
    <col min="47" max="16384" width="8.75454545454545" style="2"/>
  </cols>
  <sheetData>
    <row r="1" ht="48.95" customHeight="1" spans="2:46">
      <c r="B1" s="132" t="s">
        <v>0</v>
      </c>
      <c r="C1" s="132"/>
      <c r="D1" s="132"/>
      <c r="E1" s="132"/>
      <c r="F1" s="132"/>
      <c r="G1" s="133"/>
      <c r="H1" s="132"/>
      <c r="I1" s="133"/>
      <c r="J1" s="132"/>
      <c r="K1" s="132"/>
      <c r="L1" s="132"/>
      <c r="M1" s="132"/>
      <c r="N1" s="132"/>
      <c r="O1" s="133"/>
      <c r="P1" s="133"/>
      <c r="Q1" s="133"/>
      <c r="R1" s="133"/>
      <c r="S1" s="133"/>
      <c r="T1" s="133"/>
      <c r="U1" s="133"/>
      <c r="V1" s="133"/>
      <c r="W1" s="149"/>
      <c r="X1" s="149"/>
      <c r="Y1" s="133"/>
      <c r="Z1" s="133"/>
      <c r="AA1" s="133"/>
      <c r="AB1" s="133"/>
      <c r="AC1" s="133"/>
      <c r="AD1" s="133"/>
      <c r="AE1" s="133"/>
      <c r="AF1" s="133"/>
      <c r="AG1" s="133"/>
      <c r="AH1" s="133"/>
      <c r="AI1" s="133"/>
      <c r="AJ1" s="133"/>
      <c r="AK1" s="133"/>
      <c r="AL1" s="133"/>
      <c r="AM1" s="133"/>
      <c r="AN1" s="133"/>
      <c r="AO1" s="133"/>
      <c r="AP1" s="133"/>
      <c r="AQ1" s="133"/>
      <c r="AR1" s="133"/>
      <c r="AS1" s="133"/>
      <c r="AT1" s="133"/>
    </row>
    <row r="2" ht="48.95" customHeight="1" spans="1:46">
      <c r="A2" s="3" t="s">
        <v>1</v>
      </c>
      <c r="B2" s="4" t="s">
        <v>2</v>
      </c>
      <c r="C2" s="134" t="s">
        <v>3</v>
      </c>
      <c r="D2" s="135" t="s">
        <v>4</v>
      </c>
      <c r="E2" s="134" t="s">
        <v>5</v>
      </c>
      <c r="F2" s="5" t="s">
        <v>6</v>
      </c>
      <c r="G2" s="136"/>
      <c r="H2" s="5"/>
      <c r="I2" s="143" t="s">
        <v>7</v>
      </c>
      <c r="J2" s="144" t="s">
        <v>8</v>
      </c>
      <c r="K2" s="144"/>
      <c r="L2" s="144" t="s">
        <v>9</v>
      </c>
      <c r="M2" s="144"/>
      <c r="N2" s="134" t="s">
        <v>10</v>
      </c>
      <c r="O2" s="145" t="s">
        <v>11</v>
      </c>
      <c r="P2" s="145"/>
      <c r="Q2" s="145"/>
      <c r="R2" s="145"/>
      <c r="S2" s="145"/>
      <c r="T2" s="145"/>
      <c r="U2" s="145"/>
      <c r="V2" s="145"/>
      <c r="W2" s="150"/>
      <c r="X2" s="150"/>
      <c r="Y2" s="145"/>
      <c r="Z2" s="145"/>
      <c r="AA2" s="145"/>
      <c r="AB2" s="145"/>
      <c r="AC2" s="145"/>
      <c r="AD2" s="145"/>
      <c r="AE2" s="145"/>
      <c r="AF2" s="145"/>
      <c r="AG2" s="145"/>
      <c r="AH2" s="145"/>
      <c r="AI2" s="145"/>
      <c r="AJ2" s="145"/>
      <c r="AK2" s="145"/>
      <c r="AL2" s="145"/>
      <c r="AM2" s="145"/>
      <c r="AN2" s="145"/>
      <c r="AO2" s="145"/>
      <c r="AP2" s="145"/>
      <c r="AQ2" s="145"/>
      <c r="AR2" s="145"/>
      <c r="AS2" s="145"/>
      <c r="AT2" s="155"/>
    </row>
    <row r="3" ht="14.75" spans="1:46">
      <c r="A3" s="6"/>
      <c r="B3" s="6"/>
      <c r="C3" s="137"/>
      <c r="D3" s="7"/>
      <c r="E3" s="137"/>
      <c r="F3" s="7" t="s">
        <v>12</v>
      </c>
      <c r="G3" s="138" t="s">
        <v>13</v>
      </c>
      <c r="H3" s="7" t="s">
        <v>14</v>
      </c>
      <c r="I3" s="146"/>
      <c r="J3" s="7" t="s">
        <v>15</v>
      </c>
      <c r="K3" s="7" t="s">
        <v>16</v>
      </c>
      <c r="L3" s="7" t="s">
        <v>15</v>
      </c>
      <c r="M3" s="7" t="s">
        <v>16</v>
      </c>
      <c r="N3" s="137"/>
      <c r="O3" s="147" t="s">
        <v>17</v>
      </c>
      <c r="P3" s="147"/>
      <c r="Q3" s="147" t="s">
        <v>18</v>
      </c>
      <c r="R3" s="147"/>
      <c r="S3" s="147" t="s">
        <v>19</v>
      </c>
      <c r="T3" s="147"/>
      <c r="U3" s="147" t="s">
        <v>20</v>
      </c>
      <c r="V3" s="147"/>
      <c r="W3" s="151" t="s">
        <v>21</v>
      </c>
      <c r="X3" s="151"/>
      <c r="Y3" s="147" t="s">
        <v>22</v>
      </c>
      <c r="Z3" s="147"/>
      <c r="AA3" s="147" t="s">
        <v>23</v>
      </c>
      <c r="AB3" s="147"/>
      <c r="AC3" s="147" t="s">
        <v>24</v>
      </c>
      <c r="AD3" s="147"/>
      <c r="AE3" s="147" t="s">
        <v>25</v>
      </c>
      <c r="AF3" s="147"/>
      <c r="AG3" s="147" t="s">
        <v>26</v>
      </c>
      <c r="AH3" s="147"/>
      <c r="AI3" s="147" t="s">
        <v>27</v>
      </c>
      <c r="AJ3" s="147"/>
      <c r="AK3" s="147" t="s">
        <v>28</v>
      </c>
      <c r="AL3" s="147"/>
      <c r="AM3" s="147" t="s">
        <v>29</v>
      </c>
      <c r="AN3" s="147"/>
      <c r="AO3" s="156" t="s">
        <v>30</v>
      </c>
      <c r="AP3" s="156"/>
      <c r="AQ3" s="147" t="s">
        <v>31</v>
      </c>
      <c r="AR3" s="147"/>
      <c r="AS3" s="147" t="s">
        <v>32</v>
      </c>
      <c r="AT3" s="157"/>
    </row>
    <row r="4" spans="1:56">
      <c r="A4" s="1">
        <v>1</v>
      </c>
      <c r="B4" s="10" t="s">
        <v>33</v>
      </c>
      <c r="C4" s="28">
        <v>1997</v>
      </c>
      <c r="D4" s="10" t="s">
        <v>34</v>
      </c>
      <c r="E4" s="10" t="s">
        <v>35</v>
      </c>
      <c r="F4" s="10" t="s">
        <v>36</v>
      </c>
      <c r="G4" s="48" t="s">
        <v>37</v>
      </c>
      <c r="H4" s="10" t="s">
        <v>38</v>
      </c>
      <c r="I4" s="48">
        <v>240</v>
      </c>
      <c r="J4" s="10" t="s">
        <v>39</v>
      </c>
      <c r="K4" s="28">
        <v>115</v>
      </c>
      <c r="L4" s="10" t="s">
        <v>40</v>
      </c>
      <c r="M4" s="28">
        <v>125</v>
      </c>
      <c r="N4" s="28">
        <v>3</v>
      </c>
      <c r="O4" s="48"/>
      <c r="P4" s="48"/>
      <c r="Q4" s="48"/>
      <c r="R4" s="48"/>
      <c r="S4" s="48"/>
      <c r="T4" s="48"/>
      <c r="U4" s="48"/>
      <c r="V4" s="48"/>
      <c r="W4" s="48"/>
      <c r="X4" s="48"/>
      <c r="Y4" s="48" t="s">
        <v>41</v>
      </c>
      <c r="Z4" s="48" t="s">
        <v>42</v>
      </c>
      <c r="AA4" s="48"/>
      <c r="AB4" s="48"/>
      <c r="AC4" s="48"/>
      <c r="AD4" s="48"/>
      <c r="AE4" s="48"/>
      <c r="AF4" s="48"/>
      <c r="AG4" s="48"/>
      <c r="AH4" s="48"/>
      <c r="AI4" s="48"/>
      <c r="AJ4" s="48"/>
      <c r="AK4" s="48"/>
      <c r="AL4" s="48"/>
      <c r="AM4" s="48"/>
      <c r="AN4" s="48"/>
      <c r="AO4" s="48"/>
      <c r="AP4" s="48"/>
      <c r="AQ4" s="48"/>
      <c r="AR4" s="48"/>
      <c r="AS4" s="48"/>
      <c r="AT4" s="48"/>
      <c r="AU4" s="158" t="s">
        <v>43</v>
      </c>
      <c r="AV4" s="48"/>
      <c r="AW4" s="48"/>
      <c r="AX4" s="48"/>
      <c r="AY4" s="48"/>
      <c r="AZ4" s="48"/>
      <c r="BA4" s="48"/>
      <c r="BB4" s="48"/>
      <c r="BC4" s="48"/>
      <c r="BD4" s="48"/>
    </row>
    <row r="5" spans="1:56">
      <c r="A5" s="1">
        <v>2</v>
      </c>
      <c r="B5" s="10" t="s">
        <v>44</v>
      </c>
      <c r="C5" s="28">
        <v>2001</v>
      </c>
      <c r="D5" s="10" t="s">
        <v>34</v>
      </c>
      <c r="E5" s="10" t="s">
        <v>35</v>
      </c>
      <c r="F5" s="10" t="s">
        <v>36</v>
      </c>
      <c r="G5" s="48" t="s">
        <v>45</v>
      </c>
      <c r="H5" s="10" t="s">
        <v>46</v>
      </c>
      <c r="I5" s="48">
        <v>202</v>
      </c>
      <c r="J5" s="10" t="s">
        <v>47</v>
      </c>
      <c r="K5" s="28">
        <v>97</v>
      </c>
      <c r="L5" s="10" t="s">
        <v>40</v>
      </c>
      <c r="M5" s="28">
        <v>105</v>
      </c>
      <c r="N5" s="28">
        <v>2</v>
      </c>
      <c r="O5" s="48"/>
      <c r="P5" s="48"/>
      <c r="Q5" s="48"/>
      <c r="R5" s="48"/>
      <c r="S5" s="48"/>
      <c r="T5" s="48"/>
      <c r="U5" s="48">
        <v>30</v>
      </c>
      <c r="V5" s="48">
        <v>28</v>
      </c>
      <c r="W5" s="48"/>
      <c r="X5" s="48"/>
      <c r="Y5" s="48"/>
      <c r="Z5" s="48"/>
      <c r="AA5" s="48" t="s">
        <v>48</v>
      </c>
      <c r="AB5" s="48" t="s">
        <v>49</v>
      </c>
      <c r="AC5" s="48" t="s">
        <v>50</v>
      </c>
      <c r="AD5" s="48" t="s">
        <v>51</v>
      </c>
      <c r="AE5" s="48"/>
      <c r="AF5" s="48"/>
      <c r="AG5" s="48"/>
      <c r="AH5" s="48"/>
      <c r="AI5" s="48"/>
      <c r="AJ5" s="48"/>
      <c r="AK5" s="48"/>
      <c r="AL5" s="48"/>
      <c r="AM5" s="48"/>
      <c r="AN5" s="48"/>
      <c r="AO5" s="48"/>
      <c r="AP5" s="48"/>
      <c r="AQ5" s="48">
        <v>0</v>
      </c>
      <c r="AR5" s="48">
        <v>0</v>
      </c>
      <c r="AS5" s="48"/>
      <c r="AT5" s="48"/>
      <c r="AU5" s="158" t="s">
        <v>52</v>
      </c>
      <c r="AV5" s="48"/>
      <c r="AW5" s="48"/>
      <c r="AX5" s="48"/>
      <c r="AY5" s="48"/>
      <c r="AZ5" s="48"/>
      <c r="BA5" s="48"/>
      <c r="BB5" s="48"/>
      <c r="BC5" s="48"/>
      <c r="BD5" s="48"/>
    </row>
    <row r="6" spans="2:56">
      <c r="B6" s="10" t="s">
        <v>44</v>
      </c>
      <c r="C6" s="28">
        <v>2001</v>
      </c>
      <c r="D6" s="10" t="s">
        <v>34</v>
      </c>
      <c r="E6" s="10" t="s">
        <v>35</v>
      </c>
      <c r="F6" s="10" t="s">
        <v>36</v>
      </c>
      <c r="G6" s="48" t="s">
        <v>53</v>
      </c>
      <c r="H6" s="10" t="s">
        <v>46</v>
      </c>
      <c r="I6" s="48">
        <f>K6+M6</f>
        <v>60</v>
      </c>
      <c r="J6" s="10" t="s">
        <v>47</v>
      </c>
      <c r="K6" s="28">
        <v>32</v>
      </c>
      <c r="L6" s="10" t="s">
        <v>40</v>
      </c>
      <c r="M6" s="28">
        <v>28</v>
      </c>
      <c r="N6" s="28">
        <v>2</v>
      </c>
      <c r="O6" s="48"/>
      <c r="P6" s="48"/>
      <c r="Q6" s="48"/>
      <c r="R6" s="48"/>
      <c r="S6" s="127"/>
      <c r="T6" s="127"/>
      <c r="U6" s="127">
        <v>2</v>
      </c>
      <c r="V6" s="127">
        <v>7</v>
      </c>
      <c r="W6" s="127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  <c r="AL6" s="48"/>
      <c r="AM6" s="48" t="s">
        <v>54</v>
      </c>
      <c r="AN6" s="48" t="s">
        <v>55</v>
      </c>
      <c r="AO6" s="48"/>
      <c r="AP6" s="48"/>
      <c r="AQ6" s="48"/>
      <c r="AR6" s="48"/>
      <c r="AS6" s="48" t="s">
        <v>56</v>
      </c>
      <c r="AT6" s="48" t="s">
        <v>57</v>
      </c>
      <c r="AU6" s="158" t="s">
        <v>43</v>
      </c>
      <c r="AV6" s="48"/>
      <c r="AW6" s="48"/>
      <c r="AX6" s="48"/>
      <c r="AY6" s="48"/>
      <c r="AZ6" s="48"/>
      <c r="BA6" s="48"/>
      <c r="BB6" s="48"/>
      <c r="BC6" s="48"/>
      <c r="BD6" s="48"/>
    </row>
    <row r="7" spans="2:56">
      <c r="B7" s="10" t="s">
        <v>44</v>
      </c>
      <c r="C7" s="28">
        <v>2001</v>
      </c>
      <c r="D7" s="10" t="s">
        <v>34</v>
      </c>
      <c r="E7" s="10" t="s">
        <v>35</v>
      </c>
      <c r="F7" s="10" t="s">
        <v>36</v>
      </c>
      <c r="G7" s="48" t="s">
        <v>58</v>
      </c>
      <c r="H7" s="10" t="s">
        <v>46</v>
      </c>
      <c r="I7" s="48">
        <f>K7+M7</f>
        <v>67</v>
      </c>
      <c r="J7" s="10" t="s">
        <v>47</v>
      </c>
      <c r="K7" s="28">
        <v>33</v>
      </c>
      <c r="L7" s="10" t="s">
        <v>40</v>
      </c>
      <c r="M7" s="28">
        <v>34</v>
      </c>
      <c r="N7" s="28">
        <v>2</v>
      </c>
      <c r="O7" s="48"/>
      <c r="P7" s="48"/>
      <c r="Q7" s="48"/>
      <c r="R7" s="48"/>
      <c r="S7" s="127"/>
      <c r="T7" s="127"/>
      <c r="U7" s="127"/>
      <c r="V7" s="127"/>
      <c r="W7" s="127"/>
      <c r="X7" s="48"/>
      <c r="Y7" s="48" t="s">
        <v>59</v>
      </c>
      <c r="Z7" s="48" t="s">
        <v>60</v>
      </c>
      <c r="AA7" s="48"/>
      <c r="AB7" s="48"/>
      <c r="AC7" s="48" t="s">
        <v>61</v>
      </c>
      <c r="AD7" s="48" t="s">
        <v>62</v>
      </c>
      <c r="AE7" s="48"/>
      <c r="AF7" s="48"/>
      <c r="AG7" s="48"/>
      <c r="AH7" s="48"/>
      <c r="AI7" s="48"/>
      <c r="AJ7" s="48"/>
      <c r="AK7" s="48"/>
      <c r="AL7" s="48"/>
      <c r="AM7" s="48"/>
      <c r="AN7" s="48"/>
      <c r="AO7" s="48"/>
      <c r="AP7" s="48"/>
      <c r="AQ7" s="48"/>
      <c r="AR7" s="48"/>
      <c r="AS7" s="48"/>
      <c r="AT7" s="48"/>
      <c r="AU7" s="158" t="s">
        <v>43</v>
      </c>
      <c r="AV7" s="48"/>
      <c r="AW7" s="48"/>
      <c r="AX7" s="48"/>
      <c r="AY7" s="48"/>
      <c r="AZ7" s="48"/>
      <c r="BA7" s="48"/>
      <c r="BB7" s="48"/>
      <c r="BC7" s="48"/>
      <c r="BD7" s="48"/>
    </row>
    <row r="8" spans="2:56">
      <c r="B8" s="10" t="s">
        <v>44</v>
      </c>
      <c r="C8" s="28">
        <v>2001</v>
      </c>
      <c r="D8" s="10" t="s">
        <v>34</v>
      </c>
      <c r="E8" s="10" t="s">
        <v>35</v>
      </c>
      <c r="F8" s="10" t="s">
        <v>36</v>
      </c>
      <c r="G8" s="48" t="s">
        <v>63</v>
      </c>
      <c r="H8" s="10" t="s">
        <v>46</v>
      </c>
      <c r="I8" s="48">
        <f>K8+M8</f>
        <v>75</v>
      </c>
      <c r="J8" s="10" t="s">
        <v>47</v>
      </c>
      <c r="K8" s="28">
        <v>40</v>
      </c>
      <c r="L8" s="10" t="s">
        <v>40</v>
      </c>
      <c r="M8" s="28">
        <v>35</v>
      </c>
      <c r="N8" s="28">
        <v>2</v>
      </c>
      <c r="O8" s="48"/>
      <c r="P8" s="48"/>
      <c r="Q8" s="48"/>
      <c r="R8" s="48"/>
      <c r="S8" s="127"/>
      <c r="T8" s="127"/>
      <c r="U8" s="127"/>
      <c r="V8" s="127"/>
      <c r="W8" s="127"/>
      <c r="X8" s="48"/>
      <c r="Y8" s="48" t="s">
        <v>64</v>
      </c>
      <c r="Z8" s="48" t="s">
        <v>65</v>
      </c>
      <c r="AA8" s="48"/>
      <c r="AB8" s="48"/>
      <c r="AC8" s="48" t="s">
        <v>66</v>
      </c>
      <c r="AD8" s="48" t="s">
        <v>67</v>
      </c>
      <c r="AE8" s="48"/>
      <c r="AF8" s="48"/>
      <c r="AG8" s="48"/>
      <c r="AH8" s="48"/>
      <c r="AI8" s="48"/>
      <c r="AJ8" s="48"/>
      <c r="AK8" s="48"/>
      <c r="AL8" s="48"/>
      <c r="AM8" s="48"/>
      <c r="AN8" s="48"/>
      <c r="AO8" s="48"/>
      <c r="AP8" s="48"/>
      <c r="AQ8" s="48">
        <v>0</v>
      </c>
      <c r="AR8" s="48">
        <v>2</v>
      </c>
      <c r="AS8" s="48"/>
      <c r="AT8" s="48"/>
      <c r="AU8" s="158" t="s">
        <v>68</v>
      </c>
      <c r="AV8" s="48"/>
      <c r="AW8" s="48"/>
      <c r="AX8" s="48"/>
      <c r="AY8" s="48"/>
      <c r="AZ8" s="48"/>
      <c r="BA8" s="48"/>
      <c r="BB8" s="48"/>
      <c r="BC8" s="48"/>
      <c r="BD8" s="48"/>
    </row>
    <row r="9" spans="1:56">
      <c r="A9" s="1">
        <v>3</v>
      </c>
      <c r="B9" s="10" t="s">
        <v>69</v>
      </c>
      <c r="C9" s="28">
        <v>2002</v>
      </c>
      <c r="D9" s="10" t="s">
        <v>34</v>
      </c>
      <c r="E9" s="10" t="s">
        <v>35</v>
      </c>
      <c r="F9" s="10" t="s">
        <v>36</v>
      </c>
      <c r="G9" s="48" t="s">
        <v>70</v>
      </c>
      <c r="H9" s="10" t="s">
        <v>71</v>
      </c>
      <c r="I9" s="48">
        <f>K9+M9</f>
        <v>60</v>
      </c>
      <c r="J9" s="10" t="s">
        <v>47</v>
      </c>
      <c r="K9" s="28">
        <v>29</v>
      </c>
      <c r="L9" s="10" t="s">
        <v>40</v>
      </c>
      <c r="M9" s="28">
        <v>31</v>
      </c>
      <c r="N9" s="28">
        <v>4</v>
      </c>
      <c r="O9" s="127"/>
      <c r="P9" s="127"/>
      <c r="Q9" s="48" t="s">
        <v>72</v>
      </c>
      <c r="R9" s="127" t="s">
        <v>73</v>
      </c>
      <c r="S9" s="127"/>
      <c r="T9" s="127"/>
      <c r="U9" s="127"/>
      <c r="V9" s="127"/>
      <c r="W9" s="127"/>
      <c r="X9" s="48"/>
      <c r="Y9" s="48" t="s">
        <v>74</v>
      </c>
      <c r="Z9" s="48" t="s">
        <v>75</v>
      </c>
      <c r="AA9" s="48"/>
      <c r="AB9" s="48"/>
      <c r="AC9" s="48" t="s">
        <v>76</v>
      </c>
      <c r="AD9" s="48" t="s">
        <v>77</v>
      </c>
      <c r="AE9" s="48" t="s">
        <v>78</v>
      </c>
      <c r="AF9" s="48" t="s">
        <v>79</v>
      </c>
      <c r="AG9" s="48"/>
      <c r="AH9" s="48"/>
      <c r="AI9" s="48" t="s">
        <v>80</v>
      </c>
      <c r="AJ9" s="48" t="s">
        <v>81</v>
      </c>
      <c r="AK9" s="48"/>
      <c r="AL9" s="48"/>
      <c r="AM9" s="48"/>
      <c r="AN9" s="48"/>
      <c r="AO9" s="48"/>
      <c r="AP9" s="48"/>
      <c r="AQ9" s="48"/>
      <c r="AR9" s="48"/>
      <c r="AS9" s="48"/>
      <c r="AT9" s="48"/>
      <c r="AU9" s="158" t="s">
        <v>43</v>
      </c>
      <c r="AV9" s="48"/>
      <c r="AW9" s="48"/>
      <c r="AX9" s="48"/>
      <c r="AY9" s="48"/>
      <c r="AZ9" s="48"/>
      <c r="BA9" s="48"/>
      <c r="BB9" s="48"/>
      <c r="BC9" s="48"/>
      <c r="BD9" s="48"/>
    </row>
    <row r="10" spans="1:56">
      <c r="A10" s="1">
        <v>4</v>
      </c>
      <c r="B10" s="10" t="s">
        <v>82</v>
      </c>
      <c r="C10" s="28">
        <v>2003</v>
      </c>
      <c r="D10" s="10" t="s">
        <v>83</v>
      </c>
      <c r="E10" s="10" t="s">
        <v>35</v>
      </c>
      <c r="F10" s="10" t="s">
        <v>36</v>
      </c>
      <c r="G10" s="48" t="s">
        <v>84</v>
      </c>
      <c r="H10" s="10" t="s">
        <v>85</v>
      </c>
      <c r="I10" s="48">
        <v>30</v>
      </c>
      <c r="J10" s="10" t="s">
        <v>47</v>
      </c>
      <c r="K10" s="28">
        <v>14</v>
      </c>
      <c r="L10" s="10" t="s">
        <v>86</v>
      </c>
      <c r="M10" s="28">
        <v>16</v>
      </c>
      <c r="N10" s="28">
        <v>4</v>
      </c>
      <c r="O10" s="127"/>
      <c r="P10" s="127"/>
      <c r="Q10" s="127"/>
      <c r="R10" s="127"/>
      <c r="S10" s="48"/>
      <c r="T10" s="48"/>
      <c r="U10" s="48"/>
      <c r="V10" s="48"/>
      <c r="W10" s="48"/>
      <c r="X10" s="48"/>
      <c r="Y10" s="48" t="s">
        <v>87</v>
      </c>
      <c r="Z10" s="48" t="s">
        <v>88</v>
      </c>
      <c r="AA10" s="48"/>
      <c r="AB10" s="48"/>
      <c r="AC10" s="48" t="s">
        <v>89</v>
      </c>
      <c r="AD10" s="48" t="s">
        <v>90</v>
      </c>
      <c r="AE10" s="48"/>
      <c r="AF10" s="48"/>
      <c r="AG10" s="48"/>
      <c r="AH10" s="48"/>
      <c r="AI10" s="48"/>
      <c r="AJ10" s="48"/>
      <c r="AK10" s="48"/>
      <c r="AL10" s="48"/>
      <c r="AM10" s="48"/>
      <c r="AN10" s="48"/>
      <c r="AO10" s="48"/>
      <c r="AP10" s="48"/>
      <c r="AQ10" s="48"/>
      <c r="AR10" s="48"/>
      <c r="AS10" s="48"/>
      <c r="AT10" s="48"/>
      <c r="AU10" s="158" t="s">
        <v>43</v>
      </c>
      <c r="AV10" s="158" t="s">
        <v>91</v>
      </c>
      <c r="AW10" s="48"/>
      <c r="AX10" s="48"/>
      <c r="AY10" s="48"/>
      <c r="AZ10" s="48"/>
      <c r="BA10" s="48"/>
      <c r="BB10" s="48"/>
      <c r="BC10" s="48"/>
      <c r="BD10" s="48"/>
    </row>
    <row r="11" spans="1:56">
      <c r="A11" s="1">
        <v>5</v>
      </c>
      <c r="B11" s="10" t="s">
        <v>92</v>
      </c>
      <c r="C11" s="28">
        <v>2003</v>
      </c>
      <c r="D11" s="10" t="s">
        <v>93</v>
      </c>
      <c r="E11" s="10" t="s">
        <v>35</v>
      </c>
      <c r="F11" s="10" t="s">
        <v>36</v>
      </c>
      <c r="G11" s="48" t="s">
        <v>94</v>
      </c>
      <c r="H11" s="10" t="s">
        <v>85</v>
      </c>
      <c r="I11" s="48">
        <f>K11+M11</f>
        <v>60</v>
      </c>
      <c r="J11" s="10" t="s">
        <v>47</v>
      </c>
      <c r="K11" s="28">
        <v>30</v>
      </c>
      <c r="L11" s="10" t="s">
        <v>40</v>
      </c>
      <c r="M11" s="28">
        <v>30</v>
      </c>
      <c r="N11" s="28">
        <v>6</v>
      </c>
      <c r="O11" s="127"/>
      <c r="P11" s="127"/>
      <c r="Q11" s="127" t="s">
        <v>95</v>
      </c>
      <c r="R11" s="127" t="s">
        <v>96</v>
      </c>
      <c r="S11" s="48"/>
      <c r="T11" s="48"/>
      <c r="U11" s="48"/>
      <c r="V11" s="48"/>
      <c r="W11" s="48"/>
      <c r="X11" s="48"/>
      <c r="Y11" s="48" t="s">
        <v>97</v>
      </c>
      <c r="Z11" s="48" t="s">
        <v>98</v>
      </c>
      <c r="AA11" s="48"/>
      <c r="AB11" s="48"/>
      <c r="AC11" s="48"/>
      <c r="AD11" s="48"/>
      <c r="AE11" s="48"/>
      <c r="AF11" s="48"/>
      <c r="AG11" s="48"/>
      <c r="AH11" s="48"/>
      <c r="AI11" s="48"/>
      <c r="AJ11" s="48"/>
      <c r="AK11" s="48"/>
      <c r="AL11" s="48"/>
      <c r="AM11" s="48"/>
      <c r="AN11" s="48"/>
      <c r="AO11" s="48"/>
      <c r="AP11" s="48"/>
      <c r="AQ11" s="48"/>
      <c r="AR11" s="48"/>
      <c r="AS11" s="48"/>
      <c r="AT11" s="48"/>
      <c r="AU11" s="158" t="s">
        <v>43</v>
      </c>
      <c r="AV11" s="158" t="s">
        <v>91</v>
      </c>
      <c r="AW11" s="48"/>
      <c r="AX11" s="48"/>
      <c r="AY11" s="48"/>
      <c r="AZ11" s="48"/>
      <c r="BA11" s="48"/>
      <c r="BB11" s="48"/>
      <c r="BC11" s="48"/>
      <c r="BD11" s="48"/>
    </row>
    <row r="12" spans="1:56">
      <c r="A12" s="1">
        <v>6</v>
      </c>
      <c r="B12" s="10" t="s">
        <v>99</v>
      </c>
      <c r="C12" s="28">
        <v>2004</v>
      </c>
      <c r="D12" s="10" t="s">
        <v>100</v>
      </c>
      <c r="E12" s="10" t="s">
        <v>35</v>
      </c>
      <c r="F12" s="10" t="s">
        <v>36</v>
      </c>
      <c r="G12" s="48" t="s">
        <v>101</v>
      </c>
      <c r="H12" s="10" t="s">
        <v>85</v>
      </c>
      <c r="I12" s="48">
        <f>K12+M12</f>
        <v>2463</v>
      </c>
      <c r="J12" s="10" t="s">
        <v>47</v>
      </c>
      <c r="K12" s="28">
        <v>1225</v>
      </c>
      <c r="L12" s="10" t="s">
        <v>40</v>
      </c>
      <c r="M12" s="28">
        <v>1238</v>
      </c>
      <c r="N12" s="28">
        <v>4</v>
      </c>
      <c r="O12" s="127"/>
      <c r="P12" s="48"/>
      <c r="Q12" s="48" t="s">
        <v>102</v>
      </c>
      <c r="R12" s="48" t="s">
        <v>103</v>
      </c>
      <c r="S12" s="48"/>
      <c r="T12" s="48"/>
      <c r="U12" s="48"/>
      <c r="V12" s="48"/>
      <c r="W12" s="48"/>
      <c r="X12" s="48"/>
      <c r="Y12" s="48"/>
      <c r="Z12" s="48"/>
      <c r="AA12" s="48"/>
      <c r="AB12" s="48"/>
      <c r="AC12" s="48"/>
      <c r="AD12" s="48"/>
      <c r="AE12" s="48"/>
      <c r="AF12" s="48"/>
      <c r="AG12" s="48"/>
      <c r="AH12" s="48"/>
      <c r="AI12" s="48"/>
      <c r="AJ12" s="48"/>
      <c r="AK12" s="48"/>
      <c r="AL12" s="48"/>
      <c r="AM12" s="48"/>
      <c r="AN12" s="48"/>
      <c r="AO12" s="48" t="s">
        <v>104</v>
      </c>
      <c r="AP12" s="48" t="s">
        <v>105</v>
      </c>
      <c r="AQ12" s="48"/>
      <c r="AR12" s="48"/>
      <c r="AS12" s="48"/>
      <c r="AT12" s="48"/>
      <c r="AU12" s="48"/>
      <c r="AV12" s="158" t="s">
        <v>106</v>
      </c>
      <c r="AW12" s="48"/>
      <c r="AX12" s="48"/>
      <c r="AY12" s="48"/>
      <c r="AZ12" s="48"/>
      <c r="BA12" s="48"/>
      <c r="BB12" s="48"/>
      <c r="BC12" s="48"/>
      <c r="BD12" s="48"/>
    </row>
    <row r="13" spans="1:56">
      <c r="A13" s="1">
        <v>7</v>
      </c>
      <c r="B13" s="10" t="s">
        <v>107</v>
      </c>
      <c r="C13" s="28">
        <v>2005</v>
      </c>
      <c r="D13" s="10" t="s">
        <v>108</v>
      </c>
      <c r="E13" s="10" t="s">
        <v>35</v>
      </c>
      <c r="F13" s="10" t="s">
        <v>36</v>
      </c>
      <c r="G13" s="48" t="s">
        <v>109</v>
      </c>
      <c r="H13" s="10" t="s">
        <v>85</v>
      </c>
      <c r="I13" s="48">
        <f>K13+M13</f>
        <v>80</v>
      </c>
      <c r="J13" s="10" t="s">
        <v>47</v>
      </c>
      <c r="K13" s="28">
        <v>40</v>
      </c>
      <c r="L13" s="10" t="s">
        <v>40</v>
      </c>
      <c r="M13" s="28">
        <v>40</v>
      </c>
      <c r="N13" s="28">
        <v>3</v>
      </c>
      <c r="O13" s="127"/>
      <c r="P13" s="48"/>
      <c r="Q13" s="48"/>
      <c r="R13" s="48"/>
      <c r="S13" s="48"/>
      <c r="T13" s="48"/>
      <c r="U13" s="48"/>
      <c r="V13" s="48"/>
      <c r="W13" s="152">
        <v>0.01</v>
      </c>
      <c r="X13" s="152">
        <v>0.02</v>
      </c>
      <c r="Y13" s="48" t="s">
        <v>110</v>
      </c>
      <c r="Z13" s="48" t="s">
        <v>111</v>
      </c>
      <c r="AA13" s="48"/>
      <c r="AB13" s="48"/>
      <c r="AC13" s="48" t="s">
        <v>112</v>
      </c>
      <c r="AD13" s="48" t="s">
        <v>113</v>
      </c>
      <c r="AE13" s="48" t="s">
        <v>114</v>
      </c>
      <c r="AF13" s="48" t="s">
        <v>115</v>
      </c>
      <c r="AG13" s="48"/>
      <c r="AH13" s="48"/>
      <c r="AI13" s="48"/>
      <c r="AJ13" s="48"/>
      <c r="AK13" s="48"/>
      <c r="AL13" s="48"/>
      <c r="AM13" s="48"/>
      <c r="AN13" s="48"/>
      <c r="AO13" s="48"/>
      <c r="AP13" s="48"/>
      <c r="AQ13" s="48"/>
      <c r="AR13" s="48"/>
      <c r="AS13" s="48"/>
      <c r="AT13" s="48"/>
      <c r="AU13" s="48"/>
      <c r="AV13" s="48"/>
      <c r="AW13" s="48"/>
      <c r="AX13" s="48"/>
      <c r="AY13" s="48"/>
      <c r="AZ13" s="48"/>
      <c r="BA13" s="48"/>
      <c r="BB13" s="48"/>
      <c r="BC13" s="48"/>
      <c r="BD13" s="48"/>
    </row>
    <row r="14" spans="1:56">
      <c r="A14" s="1">
        <v>8</v>
      </c>
      <c r="B14" s="10" t="s">
        <v>116</v>
      </c>
      <c r="C14" s="28">
        <v>2005</v>
      </c>
      <c r="D14" s="10" t="s">
        <v>93</v>
      </c>
      <c r="E14" s="10" t="s">
        <v>35</v>
      </c>
      <c r="F14" s="10" t="s">
        <v>36</v>
      </c>
      <c r="G14" s="139" t="s">
        <v>117</v>
      </c>
      <c r="H14" s="10" t="s">
        <v>46</v>
      </c>
      <c r="I14" s="48">
        <v>29</v>
      </c>
      <c r="J14" s="10" t="s">
        <v>39</v>
      </c>
      <c r="K14" s="28">
        <v>15</v>
      </c>
      <c r="L14" s="10" t="s">
        <v>40</v>
      </c>
      <c r="M14" s="28">
        <v>14</v>
      </c>
      <c r="N14" s="28">
        <v>2</v>
      </c>
      <c r="O14" s="127"/>
      <c r="P14" s="48"/>
      <c r="Q14" s="48"/>
      <c r="R14" s="48"/>
      <c r="S14" s="48"/>
      <c r="T14" s="48"/>
      <c r="U14" s="48"/>
      <c r="V14" s="48"/>
      <c r="W14" s="48">
        <v>0</v>
      </c>
      <c r="X14" s="152">
        <v>0.01</v>
      </c>
      <c r="Y14" s="48"/>
      <c r="Z14" s="48"/>
      <c r="AA14" s="48"/>
      <c r="AB14" s="48"/>
      <c r="AC14" s="48"/>
      <c r="AD14" s="48"/>
      <c r="AE14" s="48"/>
      <c r="AF14" s="48"/>
      <c r="AG14" s="48"/>
      <c r="AH14" s="48"/>
      <c r="AI14" s="48"/>
      <c r="AJ14" s="48"/>
      <c r="AK14" s="48"/>
      <c r="AL14" s="48"/>
      <c r="AM14" s="48"/>
      <c r="AN14" s="48"/>
      <c r="AO14" s="48" t="s">
        <v>118</v>
      </c>
      <c r="AP14" s="48" t="s">
        <v>119</v>
      </c>
      <c r="AQ14" s="48"/>
      <c r="AR14" s="48"/>
      <c r="AS14" s="48"/>
      <c r="AT14" s="48"/>
      <c r="AU14" s="48"/>
      <c r="AV14" s="158" t="s">
        <v>120</v>
      </c>
      <c r="AW14" s="48"/>
      <c r="AX14" s="48"/>
      <c r="AY14" s="48"/>
      <c r="AZ14" s="48"/>
      <c r="BA14" s="48"/>
      <c r="BB14" s="48"/>
      <c r="BC14" s="48"/>
      <c r="BD14" s="48"/>
    </row>
    <row r="15" spans="1:56">
      <c r="A15" s="1">
        <v>9</v>
      </c>
      <c r="B15" s="10" t="s">
        <v>121</v>
      </c>
      <c r="C15" s="28">
        <v>2005</v>
      </c>
      <c r="D15" s="10" t="s">
        <v>93</v>
      </c>
      <c r="E15" s="10" t="s">
        <v>35</v>
      </c>
      <c r="F15" s="10" t="s">
        <v>36</v>
      </c>
      <c r="G15" s="48">
        <v>46.5</v>
      </c>
      <c r="H15" s="10" t="s">
        <v>38</v>
      </c>
      <c r="I15" s="48">
        <f>K15+M15</f>
        <v>1580</v>
      </c>
      <c r="J15" s="10" t="s">
        <v>47</v>
      </c>
      <c r="K15" s="28">
        <v>749</v>
      </c>
      <c r="L15" s="10" t="s">
        <v>86</v>
      </c>
      <c r="M15" s="28">
        <v>831</v>
      </c>
      <c r="N15" s="28">
        <v>2</v>
      </c>
      <c r="O15" s="48"/>
      <c r="P15" s="48"/>
      <c r="Q15" s="48"/>
      <c r="R15" s="48"/>
      <c r="S15" s="48"/>
      <c r="T15" s="48"/>
      <c r="U15" s="48"/>
      <c r="V15" s="48"/>
      <c r="W15" s="48">
        <v>0</v>
      </c>
      <c r="X15" s="152">
        <v>0.01</v>
      </c>
      <c r="Y15" s="48"/>
      <c r="Z15" s="48"/>
      <c r="AA15" s="48"/>
      <c r="AB15" s="48"/>
      <c r="AC15" s="48"/>
      <c r="AD15" s="48"/>
      <c r="AE15" s="48"/>
      <c r="AF15" s="48"/>
      <c r="AG15" s="48"/>
      <c r="AH15" s="48"/>
      <c r="AI15" s="48"/>
      <c r="AJ15" s="48"/>
      <c r="AK15" s="48"/>
      <c r="AL15" s="48"/>
      <c r="AM15" s="48"/>
      <c r="AN15" s="48"/>
      <c r="AO15" s="48" t="s">
        <v>122</v>
      </c>
      <c r="AP15" s="48" t="s">
        <v>119</v>
      </c>
      <c r="AQ15" s="48"/>
      <c r="AR15" s="48"/>
      <c r="AS15" s="48"/>
      <c r="AT15" s="48"/>
      <c r="AU15" s="48"/>
      <c r="AV15" s="158" t="s">
        <v>120</v>
      </c>
      <c r="AW15" s="48"/>
      <c r="AX15" s="48"/>
      <c r="AY15" s="48"/>
      <c r="AZ15" s="48"/>
      <c r="BA15" s="48"/>
      <c r="BB15" s="48"/>
      <c r="BC15" s="48"/>
      <c r="BD15" s="48"/>
    </row>
    <row r="16" spans="1:56">
      <c r="A16" s="1">
        <v>10</v>
      </c>
      <c r="B16" s="10" t="s">
        <v>123</v>
      </c>
      <c r="C16" s="28">
        <v>2006</v>
      </c>
      <c r="D16" s="10" t="s">
        <v>124</v>
      </c>
      <c r="E16" s="10" t="s">
        <v>35</v>
      </c>
      <c r="F16" s="10" t="s">
        <v>36</v>
      </c>
      <c r="G16" s="48" t="s">
        <v>125</v>
      </c>
      <c r="H16" s="10" t="s">
        <v>126</v>
      </c>
      <c r="I16" s="48">
        <v>68</v>
      </c>
      <c r="J16" s="10" t="s">
        <v>47</v>
      </c>
      <c r="K16" s="28">
        <v>35</v>
      </c>
      <c r="L16" s="10" t="s">
        <v>127</v>
      </c>
      <c r="M16" s="28">
        <v>33</v>
      </c>
      <c r="N16" s="28">
        <v>4</v>
      </c>
      <c r="O16" s="127"/>
      <c r="P16" s="127"/>
      <c r="Q16" s="127" t="s">
        <v>128</v>
      </c>
      <c r="R16" s="127" t="s">
        <v>129</v>
      </c>
      <c r="S16" s="48"/>
      <c r="T16" s="48"/>
      <c r="U16" s="48"/>
      <c r="V16" s="48"/>
      <c r="W16" s="153">
        <v>0.0833</v>
      </c>
      <c r="X16" s="153">
        <v>0.2162</v>
      </c>
      <c r="Y16" s="48" t="s">
        <v>130</v>
      </c>
      <c r="Z16" s="48" t="s">
        <v>131</v>
      </c>
      <c r="AA16" s="48" t="s">
        <v>132</v>
      </c>
      <c r="AB16" s="48" t="s">
        <v>133</v>
      </c>
      <c r="AC16" s="48" t="s">
        <v>134</v>
      </c>
      <c r="AD16" s="48" t="s">
        <v>135</v>
      </c>
      <c r="AE16" s="48"/>
      <c r="AF16" s="48"/>
      <c r="AG16" s="48"/>
      <c r="AH16" s="48"/>
      <c r="AI16" s="48"/>
      <c r="AJ16" s="48"/>
      <c r="AK16" s="48"/>
      <c r="AL16" s="48"/>
      <c r="AM16" s="48" t="s">
        <v>136</v>
      </c>
      <c r="AN16" s="48" t="s">
        <v>137</v>
      </c>
      <c r="AO16" s="48"/>
      <c r="AP16" s="48"/>
      <c r="AQ16" s="48"/>
      <c r="AR16" s="48"/>
      <c r="AS16" s="48"/>
      <c r="AT16" s="48"/>
      <c r="AU16" s="158" t="s">
        <v>138</v>
      </c>
      <c r="AV16" s="48"/>
      <c r="AW16" s="48"/>
      <c r="AX16" s="48"/>
      <c r="AY16" s="48"/>
      <c r="AZ16" s="48"/>
      <c r="BA16" s="48"/>
      <c r="BB16" s="48"/>
      <c r="BC16" s="48"/>
      <c r="BD16" s="48"/>
    </row>
    <row r="17" spans="1:56">
      <c r="A17" s="1">
        <v>11</v>
      </c>
      <c r="B17" s="10" t="s">
        <v>139</v>
      </c>
      <c r="C17" s="28">
        <v>2006</v>
      </c>
      <c r="D17" s="10" t="s">
        <v>140</v>
      </c>
      <c r="E17" s="10" t="s">
        <v>35</v>
      </c>
      <c r="F17" s="10" t="s">
        <v>36</v>
      </c>
      <c r="G17" s="48" t="s">
        <v>141</v>
      </c>
      <c r="H17" s="10" t="s">
        <v>85</v>
      </c>
      <c r="I17" s="48">
        <f>K17+M17</f>
        <v>47</v>
      </c>
      <c r="J17" s="10" t="s">
        <v>47</v>
      </c>
      <c r="K17" s="28">
        <v>24</v>
      </c>
      <c r="L17" s="10" t="s">
        <v>40</v>
      </c>
      <c r="M17" s="28">
        <v>23</v>
      </c>
      <c r="N17" s="28">
        <v>4</v>
      </c>
      <c r="O17" s="127"/>
      <c r="P17" s="48"/>
      <c r="Q17" s="48"/>
      <c r="R17" s="48"/>
      <c r="S17" s="48"/>
      <c r="T17" s="48"/>
      <c r="U17" s="48"/>
      <c r="V17" s="48"/>
      <c r="W17" s="48"/>
      <c r="X17" s="48"/>
      <c r="Y17" s="48"/>
      <c r="Z17" s="48"/>
      <c r="AA17" s="48"/>
      <c r="AB17" s="48"/>
      <c r="AC17" s="48" t="s">
        <v>142</v>
      </c>
      <c r="AD17" s="48" t="s">
        <v>143</v>
      </c>
      <c r="AE17" s="48"/>
      <c r="AF17" s="48"/>
      <c r="AG17" s="48"/>
      <c r="AH17" s="48"/>
      <c r="AI17" s="48"/>
      <c r="AJ17" s="48"/>
      <c r="AK17" s="48"/>
      <c r="AL17" s="48"/>
      <c r="AM17" s="48"/>
      <c r="AN17" s="48"/>
      <c r="AO17" s="48"/>
      <c r="AP17" s="48"/>
      <c r="AQ17" s="48"/>
      <c r="AR17" s="48"/>
      <c r="AS17" s="48" t="s">
        <v>144</v>
      </c>
      <c r="AT17" s="48" t="s">
        <v>145</v>
      </c>
      <c r="AU17" s="158" t="s">
        <v>43</v>
      </c>
      <c r="AV17" s="48"/>
      <c r="AW17" s="48"/>
      <c r="AX17" s="48"/>
      <c r="AY17" s="48"/>
      <c r="AZ17" s="48"/>
      <c r="BA17" s="48"/>
      <c r="BB17" s="48"/>
      <c r="BC17" s="48"/>
      <c r="BD17" s="48"/>
    </row>
    <row r="18" spans="1:56">
      <c r="A18" s="1">
        <v>12</v>
      </c>
      <c r="B18" s="10" t="s">
        <v>146</v>
      </c>
      <c r="C18" s="28">
        <v>2006</v>
      </c>
      <c r="D18" s="10" t="s">
        <v>147</v>
      </c>
      <c r="E18" s="10" t="s">
        <v>35</v>
      </c>
      <c r="F18" s="10" t="s">
        <v>36</v>
      </c>
      <c r="G18" s="48" t="s">
        <v>148</v>
      </c>
      <c r="H18" s="10" t="s">
        <v>71</v>
      </c>
      <c r="I18" s="48">
        <f>K18+M18</f>
        <v>50</v>
      </c>
      <c r="J18" s="10" t="s">
        <v>47</v>
      </c>
      <c r="K18" s="28">
        <v>25</v>
      </c>
      <c r="L18" s="10" t="s">
        <v>40</v>
      </c>
      <c r="M18" s="28">
        <v>25</v>
      </c>
      <c r="N18" s="28">
        <v>4</v>
      </c>
      <c r="O18" s="127"/>
      <c r="P18" s="48"/>
      <c r="Q18" s="48" t="s">
        <v>149</v>
      </c>
      <c r="R18" s="48" t="s">
        <v>149</v>
      </c>
      <c r="S18" s="48"/>
      <c r="T18" s="48"/>
      <c r="U18" s="48">
        <v>12</v>
      </c>
      <c r="V18" s="48">
        <v>20</v>
      </c>
      <c r="W18" s="48"/>
      <c r="X18" s="48"/>
      <c r="Y18" s="48" t="s">
        <v>150</v>
      </c>
      <c r="Z18" s="48" t="s">
        <v>151</v>
      </c>
      <c r="AA18" s="48"/>
      <c r="AB18" s="48"/>
      <c r="AC18" s="48" t="s">
        <v>152</v>
      </c>
      <c r="AD18" s="48" t="s">
        <v>153</v>
      </c>
      <c r="AE18" s="48" t="s">
        <v>154</v>
      </c>
      <c r="AF18" s="48" t="s">
        <v>155</v>
      </c>
      <c r="AG18" s="48"/>
      <c r="AH18" s="48"/>
      <c r="AI18" s="48"/>
      <c r="AJ18" s="48"/>
      <c r="AK18" s="48"/>
      <c r="AL18" s="48"/>
      <c r="AM18" s="48"/>
      <c r="AN18" s="48"/>
      <c r="AO18" s="48"/>
      <c r="AP18" s="48"/>
      <c r="AQ18" s="48">
        <v>0</v>
      </c>
      <c r="AR18" s="48">
        <v>0</v>
      </c>
      <c r="AS18" s="48"/>
      <c r="AT18" s="48"/>
      <c r="AU18" s="48"/>
      <c r="AV18" s="48"/>
      <c r="AW18" s="48"/>
      <c r="AX18" s="48"/>
      <c r="AY18" s="48"/>
      <c r="AZ18" s="48"/>
      <c r="BA18" s="48"/>
      <c r="BB18" s="48"/>
      <c r="BC18" s="48"/>
      <c r="BD18" s="48"/>
    </row>
    <row r="19" spans="1:56">
      <c r="A19" s="1">
        <v>13</v>
      </c>
      <c r="B19" s="10" t="s">
        <v>156</v>
      </c>
      <c r="C19" s="28">
        <v>2007</v>
      </c>
      <c r="D19" s="10" t="s">
        <v>108</v>
      </c>
      <c r="E19" s="10" t="s">
        <v>35</v>
      </c>
      <c r="F19" s="10" t="s">
        <v>36</v>
      </c>
      <c r="G19" s="48" t="s">
        <v>157</v>
      </c>
      <c r="H19" s="10" t="s">
        <v>85</v>
      </c>
      <c r="I19" s="48">
        <f>K19+M19</f>
        <v>44</v>
      </c>
      <c r="J19" s="10" t="s">
        <v>47</v>
      </c>
      <c r="K19" s="28">
        <v>22</v>
      </c>
      <c r="L19" s="10" t="s">
        <v>40</v>
      </c>
      <c r="M19" s="28">
        <v>22</v>
      </c>
      <c r="N19" s="28">
        <v>5</v>
      </c>
      <c r="O19" s="127"/>
      <c r="P19" s="48"/>
      <c r="Q19" s="48" t="s">
        <v>158</v>
      </c>
      <c r="R19" s="48" t="s">
        <v>159</v>
      </c>
      <c r="S19" s="48"/>
      <c r="T19" s="48"/>
      <c r="U19" s="48"/>
      <c r="V19" s="48"/>
      <c r="W19" s="153">
        <v>0.0182</v>
      </c>
      <c r="X19" s="153">
        <v>0.0545</v>
      </c>
      <c r="Y19" s="48" t="s">
        <v>160</v>
      </c>
      <c r="Z19" s="48" t="s">
        <v>161</v>
      </c>
      <c r="AA19" s="48"/>
      <c r="AB19" s="48"/>
      <c r="AC19" s="48" t="s">
        <v>162</v>
      </c>
      <c r="AD19" s="48" t="s">
        <v>163</v>
      </c>
      <c r="AE19" s="48"/>
      <c r="AF19" s="48"/>
      <c r="AG19" s="48"/>
      <c r="AH19" s="48"/>
      <c r="AI19" s="48"/>
      <c r="AJ19" s="48"/>
      <c r="AK19" s="48"/>
      <c r="AL19" s="48"/>
      <c r="AM19" s="48"/>
      <c r="AN19" s="48"/>
      <c r="AO19" s="48"/>
      <c r="AP19" s="48"/>
      <c r="AQ19" s="48"/>
      <c r="AR19" s="48"/>
      <c r="AS19" s="48"/>
      <c r="AT19" s="48"/>
      <c r="AU19" s="158" t="s">
        <v>43</v>
      </c>
      <c r="AV19" s="48"/>
      <c r="AW19" s="48"/>
      <c r="AX19" s="48"/>
      <c r="AY19" s="48"/>
      <c r="AZ19" s="48"/>
      <c r="BA19" s="48"/>
      <c r="BB19" s="48"/>
      <c r="BC19" s="48"/>
      <c r="BD19" s="48"/>
    </row>
    <row r="20" spans="1:56">
      <c r="A20" s="1">
        <v>14</v>
      </c>
      <c r="B20" s="10" t="s">
        <v>164</v>
      </c>
      <c r="C20" s="28">
        <v>2008</v>
      </c>
      <c r="D20" s="10" t="s">
        <v>93</v>
      </c>
      <c r="E20" s="10" t="s">
        <v>35</v>
      </c>
      <c r="F20" s="10" t="s">
        <v>36</v>
      </c>
      <c r="G20" s="48" t="s">
        <v>165</v>
      </c>
      <c r="H20" s="10" t="s">
        <v>85</v>
      </c>
      <c r="I20" s="48">
        <f>K20+M20</f>
        <v>44</v>
      </c>
      <c r="J20" s="10" t="s">
        <v>47</v>
      </c>
      <c r="K20" s="28">
        <v>24</v>
      </c>
      <c r="L20" s="10" t="s">
        <v>40</v>
      </c>
      <c r="M20" s="28">
        <v>20</v>
      </c>
      <c r="N20" s="28">
        <v>1</v>
      </c>
      <c r="O20" s="127"/>
      <c r="P20" s="48"/>
      <c r="Q20" s="48" t="s">
        <v>166</v>
      </c>
      <c r="R20" s="48" t="s">
        <v>167</v>
      </c>
      <c r="S20" s="48"/>
      <c r="T20" s="48"/>
      <c r="U20" s="48"/>
      <c r="V20" s="48"/>
      <c r="W20" s="48"/>
      <c r="X20" s="48"/>
      <c r="Y20" s="48" t="s">
        <v>168</v>
      </c>
      <c r="Z20" s="48" t="s">
        <v>169</v>
      </c>
      <c r="AA20" s="48"/>
      <c r="AB20" s="48"/>
      <c r="AC20" s="48"/>
      <c r="AD20" s="48"/>
      <c r="AE20" s="48"/>
      <c r="AF20" s="48"/>
      <c r="AG20" s="48"/>
      <c r="AH20" s="48"/>
      <c r="AI20" s="48"/>
      <c r="AJ20" s="48"/>
      <c r="AK20" s="48"/>
      <c r="AL20" s="48"/>
      <c r="AM20" s="48"/>
      <c r="AN20" s="48"/>
      <c r="AO20" s="48"/>
      <c r="AP20" s="48"/>
      <c r="AQ20" s="48"/>
      <c r="AR20" s="48"/>
      <c r="AS20" s="48"/>
      <c r="AT20" s="48"/>
      <c r="AU20" s="158" t="s">
        <v>43</v>
      </c>
      <c r="AV20" s="158" t="s">
        <v>170</v>
      </c>
      <c r="AW20" s="48"/>
      <c r="AX20" s="48"/>
      <c r="AY20" s="48"/>
      <c r="AZ20" s="48"/>
      <c r="BA20" s="48"/>
      <c r="BB20" s="48"/>
      <c r="BC20" s="48"/>
      <c r="BD20" s="48"/>
    </row>
    <row r="21" spans="1:56">
      <c r="A21" s="1">
        <v>15</v>
      </c>
      <c r="B21" s="10" t="s">
        <v>171</v>
      </c>
      <c r="C21" s="28">
        <v>2008</v>
      </c>
      <c r="D21" s="10" t="s">
        <v>172</v>
      </c>
      <c r="E21" s="10" t="s">
        <v>35</v>
      </c>
      <c r="F21" s="10" t="s">
        <v>36</v>
      </c>
      <c r="G21" s="48" t="s">
        <v>173</v>
      </c>
      <c r="H21" s="10" t="s">
        <v>38</v>
      </c>
      <c r="I21" s="48">
        <f>K21+M21</f>
        <v>30</v>
      </c>
      <c r="J21" s="10" t="s">
        <v>47</v>
      </c>
      <c r="K21" s="28">
        <v>15</v>
      </c>
      <c r="L21" s="10" t="s">
        <v>86</v>
      </c>
      <c r="M21" s="28">
        <v>15</v>
      </c>
      <c r="N21" s="28">
        <v>1</v>
      </c>
      <c r="O21" s="48"/>
      <c r="P21" s="48"/>
      <c r="Q21" s="48"/>
      <c r="R21" s="48"/>
      <c r="S21" s="48"/>
      <c r="T21" s="48"/>
      <c r="U21" s="48"/>
      <c r="V21" s="48"/>
      <c r="W21" s="48"/>
      <c r="X21" s="48"/>
      <c r="Y21" s="48" t="s">
        <v>174</v>
      </c>
      <c r="Z21" s="48" t="s">
        <v>175</v>
      </c>
      <c r="AA21" s="48" t="s">
        <v>176</v>
      </c>
      <c r="AB21" s="48" t="s">
        <v>177</v>
      </c>
      <c r="AC21" s="48"/>
      <c r="AD21" s="48"/>
      <c r="AE21" s="48"/>
      <c r="AF21" s="48"/>
      <c r="AG21" s="48"/>
      <c r="AH21" s="48"/>
      <c r="AI21" s="48"/>
      <c r="AJ21" s="48"/>
      <c r="AK21" s="48"/>
      <c r="AL21" s="48"/>
      <c r="AM21" s="48"/>
      <c r="AN21" s="48"/>
      <c r="AO21" s="48">
        <v>0</v>
      </c>
      <c r="AP21" s="48">
        <v>1</v>
      </c>
      <c r="AQ21" s="48"/>
      <c r="AR21" s="48"/>
      <c r="AS21" s="48"/>
      <c r="AT21" s="48"/>
      <c r="AU21" s="158" t="s">
        <v>43</v>
      </c>
      <c r="AV21" s="48"/>
      <c r="AW21" s="48"/>
      <c r="AX21" s="48"/>
      <c r="AY21" s="48"/>
      <c r="AZ21" s="48"/>
      <c r="BA21" s="48"/>
      <c r="BB21" s="48"/>
      <c r="BC21" s="48"/>
      <c r="BD21" s="48"/>
    </row>
    <row r="22" spans="1:56">
      <c r="A22" s="1">
        <v>16</v>
      </c>
      <c r="B22" s="10" t="s">
        <v>178</v>
      </c>
      <c r="C22" s="28">
        <v>2009</v>
      </c>
      <c r="D22" s="10" t="s">
        <v>124</v>
      </c>
      <c r="E22" s="10" t="s">
        <v>35</v>
      </c>
      <c r="F22" s="10" t="s">
        <v>36</v>
      </c>
      <c r="G22" s="48" t="s">
        <v>179</v>
      </c>
      <c r="H22" s="10" t="s">
        <v>180</v>
      </c>
      <c r="I22" s="48">
        <v>40</v>
      </c>
      <c r="J22" s="10" t="s">
        <v>47</v>
      </c>
      <c r="K22" s="28">
        <v>20</v>
      </c>
      <c r="L22" s="10" t="s">
        <v>181</v>
      </c>
      <c r="M22" s="28">
        <v>20</v>
      </c>
      <c r="N22" s="28">
        <v>2</v>
      </c>
      <c r="O22" s="48"/>
      <c r="P22" s="48"/>
      <c r="Q22" s="48" t="s">
        <v>182</v>
      </c>
      <c r="R22" s="48" t="s">
        <v>183</v>
      </c>
      <c r="S22" s="48"/>
      <c r="T22" s="48"/>
      <c r="U22" s="48"/>
      <c r="V22" s="48"/>
      <c r="W22" s="48"/>
      <c r="X22" s="48"/>
      <c r="Y22" s="48" t="s">
        <v>184</v>
      </c>
      <c r="Z22" s="48" t="s">
        <v>76</v>
      </c>
      <c r="AA22" s="48"/>
      <c r="AB22" s="48"/>
      <c r="AC22" s="48" t="s">
        <v>185</v>
      </c>
      <c r="AD22" s="48" t="s">
        <v>186</v>
      </c>
      <c r="AE22" s="48" t="s">
        <v>187</v>
      </c>
      <c r="AF22" s="48" t="s">
        <v>188</v>
      </c>
      <c r="AG22" s="48"/>
      <c r="AH22" s="48"/>
      <c r="AI22" s="48"/>
      <c r="AJ22" s="48"/>
      <c r="AK22" s="48"/>
      <c r="AL22" s="48"/>
      <c r="AM22" s="48"/>
      <c r="AN22" s="48"/>
      <c r="AO22" s="48"/>
      <c r="AP22" s="48"/>
      <c r="AQ22" s="48"/>
      <c r="AR22" s="48"/>
      <c r="AS22" s="48"/>
      <c r="AT22" s="48"/>
      <c r="AU22" s="158" t="s">
        <v>43</v>
      </c>
      <c r="AV22" s="48"/>
      <c r="AW22" s="48"/>
      <c r="AX22" s="48"/>
      <c r="AY22" s="48"/>
      <c r="AZ22" s="48"/>
      <c r="BA22" s="48"/>
      <c r="BB22" s="48"/>
      <c r="BC22" s="48"/>
      <c r="BD22" s="48"/>
    </row>
    <row r="23" spans="1:56">
      <c r="A23" s="1">
        <v>17</v>
      </c>
      <c r="B23" s="10" t="s">
        <v>189</v>
      </c>
      <c r="C23" s="28">
        <v>2009</v>
      </c>
      <c r="D23" s="10" t="s">
        <v>124</v>
      </c>
      <c r="E23" s="10" t="s">
        <v>35</v>
      </c>
      <c r="F23" s="10" t="s">
        <v>36</v>
      </c>
      <c r="G23" s="48" t="s">
        <v>190</v>
      </c>
      <c r="H23" s="10" t="s">
        <v>191</v>
      </c>
      <c r="I23" s="48">
        <v>70</v>
      </c>
      <c r="J23" s="10" t="s">
        <v>47</v>
      </c>
      <c r="K23" s="28">
        <v>35</v>
      </c>
      <c r="L23" s="10" t="s">
        <v>192</v>
      </c>
      <c r="M23" s="28">
        <v>35</v>
      </c>
      <c r="N23" s="28">
        <v>5</v>
      </c>
      <c r="O23" s="48"/>
      <c r="P23" s="48"/>
      <c r="Q23" s="48" t="s">
        <v>193</v>
      </c>
      <c r="R23" s="48" t="s">
        <v>194</v>
      </c>
      <c r="S23" s="48"/>
      <c r="T23" s="48"/>
      <c r="U23" s="48"/>
      <c r="V23" s="48"/>
      <c r="W23" s="48"/>
      <c r="X23" s="48"/>
      <c r="Y23" s="48" t="s">
        <v>195</v>
      </c>
      <c r="Z23" s="48" t="s">
        <v>196</v>
      </c>
      <c r="AA23" s="48"/>
      <c r="AB23" s="48"/>
      <c r="AC23" s="48" t="s">
        <v>197</v>
      </c>
      <c r="AD23" s="48" t="s">
        <v>198</v>
      </c>
      <c r="AE23" s="48"/>
      <c r="AF23" s="48"/>
      <c r="AG23" s="48"/>
      <c r="AH23" s="48"/>
      <c r="AI23" s="48"/>
      <c r="AJ23" s="48"/>
      <c r="AK23" s="48"/>
      <c r="AL23" s="48"/>
      <c r="AM23" s="48" t="s">
        <v>199</v>
      </c>
      <c r="AN23" s="48" t="s">
        <v>200</v>
      </c>
      <c r="AO23" s="48"/>
      <c r="AP23" s="48"/>
      <c r="AQ23" s="48"/>
      <c r="AR23" s="48"/>
      <c r="AS23" s="48"/>
      <c r="AT23" s="48"/>
      <c r="AU23" s="158" t="s">
        <v>43</v>
      </c>
      <c r="AV23" s="48"/>
      <c r="AW23" s="48"/>
      <c r="AX23" s="48"/>
      <c r="AY23" s="48"/>
      <c r="AZ23" s="48"/>
      <c r="BA23" s="48"/>
      <c r="BB23" s="48"/>
      <c r="BC23" s="48"/>
      <c r="BD23" s="48"/>
    </row>
    <row r="24" spans="1:56">
      <c r="A24" s="1">
        <v>18</v>
      </c>
      <c r="B24" s="17" t="s">
        <v>201</v>
      </c>
      <c r="C24" s="39">
        <v>2010</v>
      </c>
      <c r="D24" s="17" t="s">
        <v>202</v>
      </c>
      <c r="E24" s="17" t="s">
        <v>35</v>
      </c>
      <c r="F24" s="17" t="s">
        <v>36</v>
      </c>
      <c r="G24" s="140" t="s">
        <v>203</v>
      </c>
      <c r="H24" s="17"/>
      <c r="I24" s="49">
        <v>66</v>
      </c>
      <c r="J24" s="17" t="s">
        <v>47</v>
      </c>
      <c r="K24" s="39">
        <v>33</v>
      </c>
      <c r="L24" s="17" t="s">
        <v>204</v>
      </c>
      <c r="M24" s="39">
        <v>33</v>
      </c>
      <c r="N24" s="39">
        <v>4</v>
      </c>
      <c r="O24" s="49"/>
      <c r="P24" s="49"/>
      <c r="Q24" s="49" t="s">
        <v>205</v>
      </c>
      <c r="R24" s="49" t="s">
        <v>206</v>
      </c>
      <c r="S24" s="48"/>
      <c r="T24" s="48"/>
      <c r="U24" s="48"/>
      <c r="V24" s="48"/>
      <c r="W24" s="48"/>
      <c r="X24" s="48"/>
      <c r="Y24" s="48" t="s">
        <v>207</v>
      </c>
      <c r="Z24" s="48" t="s">
        <v>208</v>
      </c>
      <c r="AA24" s="48"/>
      <c r="AB24" s="48"/>
      <c r="AC24" s="48" t="s">
        <v>209</v>
      </c>
      <c r="AD24" s="48" t="s">
        <v>210</v>
      </c>
      <c r="AE24" s="48"/>
      <c r="AF24" s="48"/>
      <c r="AG24" s="48"/>
      <c r="AH24" s="48"/>
      <c r="AI24" s="48"/>
      <c r="AJ24" s="48"/>
      <c r="AK24" s="48"/>
      <c r="AL24" s="48"/>
      <c r="AM24" s="48"/>
      <c r="AN24" s="48"/>
      <c r="AO24" s="48" t="s">
        <v>211</v>
      </c>
      <c r="AP24" s="48" t="s">
        <v>212</v>
      </c>
      <c r="AQ24" s="48">
        <v>1</v>
      </c>
      <c r="AR24" s="48">
        <v>2</v>
      </c>
      <c r="AS24" s="48"/>
      <c r="AT24" s="48"/>
      <c r="AU24" s="48"/>
      <c r="AV24" s="48"/>
      <c r="AW24" s="48"/>
      <c r="AX24" s="48"/>
      <c r="AY24" s="48"/>
      <c r="AZ24" s="48"/>
      <c r="BA24" s="48"/>
      <c r="BB24" s="48"/>
      <c r="BC24" s="48"/>
      <c r="BD24" s="48"/>
    </row>
    <row r="25" spans="1:56">
      <c r="A25" s="1">
        <v>19</v>
      </c>
      <c r="B25" s="17" t="s">
        <v>213</v>
      </c>
      <c r="C25" s="39">
        <v>2011</v>
      </c>
      <c r="D25" s="17" t="s">
        <v>202</v>
      </c>
      <c r="E25" s="17" t="s">
        <v>35</v>
      </c>
      <c r="F25" s="17" t="s">
        <v>36</v>
      </c>
      <c r="G25" s="140" t="s">
        <v>214</v>
      </c>
      <c r="H25" s="17" t="s">
        <v>215</v>
      </c>
      <c r="I25" s="49">
        <v>40</v>
      </c>
      <c r="J25" s="17" t="s">
        <v>47</v>
      </c>
      <c r="K25" s="39">
        <v>20</v>
      </c>
      <c r="L25" s="17" t="s">
        <v>204</v>
      </c>
      <c r="M25" s="39">
        <v>20</v>
      </c>
      <c r="N25" s="39">
        <v>2</v>
      </c>
      <c r="O25" s="49"/>
      <c r="P25" s="49"/>
      <c r="Q25" s="49" t="s">
        <v>216</v>
      </c>
      <c r="R25" s="49" t="s">
        <v>217</v>
      </c>
      <c r="S25" s="48"/>
      <c r="T25" s="48"/>
      <c r="U25" s="48"/>
      <c r="V25" s="48"/>
      <c r="W25" s="48"/>
      <c r="X25" s="48"/>
      <c r="Y25" s="48" t="s">
        <v>218</v>
      </c>
      <c r="Z25" s="48" t="s">
        <v>219</v>
      </c>
      <c r="AA25" s="48"/>
      <c r="AB25" s="48"/>
      <c r="AC25" s="48" t="s">
        <v>220</v>
      </c>
      <c r="AD25" s="48" t="s">
        <v>221</v>
      </c>
      <c r="AE25" s="48" t="s">
        <v>222</v>
      </c>
      <c r="AF25" s="48" t="s">
        <v>223</v>
      </c>
      <c r="AG25" s="48"/>
      <c r="AH25" s="48"/>
      <c r="AI25" s="48"/>
      <c r="AJ25" s="48"/>
      <c r="AK25" s="48"/>
      <c r="AL25" s="48"/>
      <c r="AM25" s="48"/>
      <c r="AN25" s="48"/>
      <c r="AO25" s="48"/>
      <c r="AP25" s="48"/>
      <c r="AQ25" s="48"/>
      <c r="AR25" s="48"/>
      <c r="AS25" s="48"/>
      <c r="AT25" s="48"/>
      <c r="AU25" s="48"/>
      <c r="AV25" s="48"/>
      <c r="AW25" s="48"/>
      <c r="AX25" s="48"/>
      <c r="AY25" s="48"/>
      <c r="AZ25" s="48"/>
      <c r="BA25" s="48"/>
      <c r="BB25" s="48"/>
      <c r="BC25" s="48"/>
      <c r="BD25" s="48"/>
    </row>
    <row r="26" spans="1:56">
      <c r="A26" s="1">
        <v>20</v>
      </c>
      <c r="B26" s="17" t="s">
        <v>224</v>
      </c>
      <c r="C26" s="39">
        <v>2011</v>
      </c>
      <c r="D26" s="17" t="s">
        <v>202</v>
      </c>
      <c r="E26" s="17" t="s">
        <v>35</v>
      </c>
      <c r="F26" s="17" t="s">
        <v>36</v>
      </c>
      <c r="G26" s="140" t="s">
        <v>225</v>
      </c>
      <c r="H26" s="17" t="s">
        <v>226</v>
      </c>
      <c r="I26" s="49">
        <v>80</v>
      </c>
      <c r="J26" s="17" t="s">
        <v>47</v>
      </c>
      <c r="K26" s="39"/>
      <c r="L26" s="17" t="s">
        <v>204</v>
      </c>
      <c r="M26" s="39"/>
      <c r="N26" s="39">
        <v>5</v>
      </c>
      <c r="O26" s="49">
        <v>1</v>
      </c>
      <c r="P26" s="49">
        <v>4</v>
      </c>
      <c r="Q26" s="49" t="s">
        <v>227</v>
      </c>
      <c r="R26" s="49" t="s">
        <v>228</v>
      </c>
      <c r="S26" s="48"/>
      <c r="T26" s="48"/>
      <c r="U26" s="48"/>
      <c r="V26" s="48"/>
      <c r="W26" s="48"/>
      <c r="X26" s="48"/>
      <c r="Y26" s="48"/>
      <c r="Z26" s="48"/>
      <c r="AA26" s="48"/>
      <c r="AB26" s="48"/>
      <c r="AC26" s="48"/>
      <c r="AD26" s="48"/>
      <c r="AE26" s="48" t="s">
        <v>229</v>
      </c>
      <c r="AF26" s="48" t="s">
        <v>230</v>
      </c>
      <c r="AG26" s="48" t="s">
        <v>231</v>
      </c>
      <c r="AH26" s="48" t="s">
        <v>231</v>
      </c>
      <c r="AI26" s="48"/>
      <c r="AJ26" s="48"/>
      <c r="AK26" s="48">
        <v>0</v>
      </c>
      <c r="AL26" s="153">
        <v>0.009</v>
      </c>
      <c r="AM26" s="48" t="s">
        <v>232</v>
      </c>
      <c r="AN26" s="48" t="s">
        <v>233</v>
      </c>
      <c r="AO26" s="48"/>
      <c r="AP26" s="48"/>
      <c r="AQ26" s="48"/>
      <c r="AR26" s="48"/>
      <c r="AS26" s="48"/>
      <c r="AT26" s="48"/>
      <c r="AU26" s="48"/>
      <c r="AV26" s="48"/>
      <c r="AW26" s="48"/>
      <c r="AX26" s="48"/>
      <c r="AY26" s="48"/>
      <c r="AZ26" s="48"/>
      <c r="BA26" s="48"/>
      <c r="BB26" s="48"/>
      <c r="BC26" s="48"/>
      <c r="BD26" s="48"/>
    </row>
    <row r="27" spans="1:56">
      <c r="A27" s="1">
        <v>21</v>
      </c>
      <c r="B27" s="17" t="s">
        <v>234</v>
      </c>
      <c r="C27" s="39">
        <v>2011</v>
      </c>
      <c r="D27" s="17" t="s">
        <v>202</v>
      </c>
      <c r="E27" s="17" t="s">
        <v>35</v>
      </c>
      <c r="F27" s="17" t="s">
        <v>36</v>
      </c>
      <c r="G27" s="140" t="s">
        <v>235</v>
      </c>
      <c r="H27" s="17" t="s">
        <v>236</v>
      </c>
      <c r="I27" s="49">
        <v>30</v>
      </c>
      <c r="J27" s="17" t="s">
        <v>47</v>
      </c>
      <c r="K27" s="39">
        <v>15</v>
      </c>
      <c r="L27" s="17" t="s">
        <v>204</v>
      </c>
      <c r="M27" s="39">
        <v>15</v>
      </c>
      <c r="N27" s="39">
        <v>4</v>
      </c>
      <c r="O27" s="49"/>
      <c r="P27" s="49"/>
      <c r="Q27" s="49" t="s">
        <v>237</v>
      </c>
      <c r="R27" s="49" t="s">
        <v>238</v>
      </c>
      <c r="S27" s="48"/>
      <c r="T27" s="48"/>
      <c r="U27" s="48"/>
      <c r="V27" s="48"/>
      <c r="W27" s="48"/>
      <c r="X27" s="48"/>
      <c r="Y27" s="48"/>
      <c r="Z27" s="48"/>
      <c r="AA27" s="48"/>
      <c r="AB27" s="48"/>
      <c r="AC27" s="48" t="s">
        <v>239</v>
      </c>
      <c r="AD27" s="48" t="s">
        <v>240</v>
      </c>
      <c r="AE27" s="48"/>
      <c r="AF27" s="48"/>
      <c r="AG27" s="48"/>
      <c r="AH27" s="48"/>
      <c r="AI27" s="48"/>
      <c r="AJ27" s="48"/>
      <c r="AK27" s="48"/>
      <c r="AL27" s="48"/>
      <c r="AM27" s="48"/>
      <c r="AN27" s="48"/>
      <c r="AO27" s="48"/>
      <c r="AP27" s="48"/>
      <c r="AQ27" s="48"/>
      <c r="AR27" s="48"/>
      <c r="AS27" s="48"/>
      <c r="AT27" s="48"/>
      <c r="AU27" s="48"/>
      <c r="AV27" s="48"/>
      <c r="AW27" s="48"/>
      <c r="AX27" s="48"/>
      <c r="AY27" s="48"/>
      <c r="AZ27" s="48"/>
      <c r="BA27" s="48"/>
      <c r="BB27" s="48"/>
      <c r="BC27" s="48"/>
      <c r="BD27" s="48"/>
    </row>
    <row r="28" spans="1:56">
      <c r="A28" s="1">
        <v>22</v>
      </c>
      <c r="B28" s="17" t="s">
        <v>241</v>
      </c>
      <c r="C28" s="39">
        <v>2011</v>
      </c>
      <c r="D28" s="17" t="s">
        <v>202</v>
      </c>
      <c r="E28" s="17" t="s">
        <v>35</v>
      </c>
      <c r="F28" s="17" t="s">
        <v>36</v>
      </c>
      <c r="G28" s="140" t="s">
        <v>242</v>
      </c>
      <c r="H28" s="17" t="s">
        <v>243</v>
      </c>
      <c r="I28" s="49">
        <v>60</v>
      </c>
      <c r="J28" s="17" t="s">
        <v>47</v>
      </c>
      <c r="K28" s="39">
        <v>30</v>
      </c>
      <c r="L28" s="17" t="s">
        <v>244</v>
      </c>
      <c r="M28" s="39">
        <v>30</v>
      </c>
      <c r="N28" s="39">
        <v>5</v>
      </c>
      <c r="O28" s="49"/>
      <c r="P28" s="49"/>
      <c r="Q28" s="49" t="s">
        <v>245</v>
      </c>
      <c r="R28" s="49" t="s">
        <v>246</v>
      </c>
      <c r="S28" s="48"/>
      <c r="T28" s="48"/>
      <c r="U28" s="48"/>
      <c r="V28" s="48"/>
      <c r="W28" s="48"/>
      <c r="X28" s="48"/>
      <c r="Y28" s="48"/>
      <c r="Z28" s="48"/>
      <c r="AA28" s="48"/>
      <c r="AB28" s="48"/>
      <c r="AC28" s="48"/>
      <c r="AD28" s="48"/>
      <c r="AE28" s="48"/>
      <c r="AF28" s="48"/>
      <c r="AG28" s="48"/>
      <c r="AH28" s="48"/>
      <c r="AI28" s="48"/>
      <c r="AJ28" s="48"/>
      <c r="AK28" s="48"/>
      <c r="AL28" s="48"/>
      <c r="AM28" s="48"/>
      <c r="AN28" s="48"/>
      <c r="AO28" s="48" t="s">
        <v>247</v>
      </c>
      <c r="AP28" s="48" t="s">
        <v>248</v>
      </c>
      <c r="AQ28" s="48"/>
      <c r="AR28" s="48"/>
      <c r="AS28" s="48"/>
      <c r="AT28" s="48"/>
      <c r="AU28" s="158" t="s">
        <v>43</v>
      </c>
      <c r="AV28" s="48"/>
      <c r="AW28" s="48"/>
      <c r="AX28" s="48"/>
      <c r="AY28" s="48"/>
      <c r="AZ28" s="48"/>
      <c r="BA28" s="48"/>
      <c r="BB28" s="48"/>
      <c r="BC28" s="48"/>
      <c r="BD28" s="48"/>
    </row>
    <row r="29" spans="1:56">
      <c r="A29" s="1">
        <v>23</v>
      </c>
      <c r="B29" s="17" t="s">
        <v>249</v>
      </c>
      <c r="C29" s="39">
        <v>2011</v>
      </c>
      <c r="D29" s="17" t="s">
        <v>202</v>
      </c>
      <c r="E29" s="17" t="s">
        <v>35</v>
      </c>
      <c r="F29" s="17" t="s">
        <v>36</v>
      </c>
      <c r="G29" s="140" t="s">
        <v>250</v>
      </c>
      <c r="H29" s="17" t="s">
        <v>226</v>
      </c>
      <c r="I29" s="49">
        <v>40</v>
      </c>
      <c r="J29" s="17" t="s">
        <v>47</v>
      </c>
      <c r="K29" s="39">
        <v>20</v>
      </c>
      <c r="L29" s="17" t="s">
        <v>244</v>
      </c>
      <c r="M29" s="39">
        <v>20</v>
      </c>
      <c r="N29" s="39">
        <v>3</v>
      </c>
      <c r="O29" s="49"/>
      <c r="P29" s="49"/>
      <c r="Q29" s="49"/>
      <c r="R29" s="49"/>
      <c r="S29" s="48"/>
      <c r="T29" s="48"/>
      <c r="U29" s="48"/>
      <c r="V29" s="48"/>
      <c r="W29" s="48"/>
      <c r="X29" s="48"/>
      <c r="Y29" s="48"/>
      <c r="Z29" s="48"/>
      <c r="AA29" s="48"/>
      <c r="AB29" s="48"/>
      <c r="AC29" s="48"/>
      <c r="AD29" s="48"/>
      <c r="AE29" s="48"/>
      <c r="AF29" s="48"/>
      <c r="AG29" s="48"/>
      <c r="AH29" s="48"/>
      <c r="AI29" s="48"/>
      <c r="AJ29" s="48"/>
      <c r="AK29" s="48"/>
      <c r="AL29" s="48"/>
      <c r="AM29" s="48" t="s">
        <v>251</v>
      </c>
      <c r="AN29" s="48" t="s">
        <v>252</v>
      </c>
      <c r="AO29" s="48" t="s">
        <v>253</v>
      </c>
      <c r="AP29" s="48" t="s">
        <v>254</v>
      </c>
      <c r="AQ29" s="48"/>
      <c r="AR29" s="48"/>
      <c r="AS29" s="48"/>
      <c r="AT29" s="48"/>
      <c r="AU29" s="158" t="s">
        <v>52</v>
      </c>
      <c r="AV29" s="48"/>
      <c r="AW29" s="48"/>
      <c r="AX29" s="48"/>
      <c r="AY29" s="48"/>
      <c r="AZ29" s="48"/>
      <c r="BA29" s="48"/>
      <c r="BB29" s="48"/>
      <c r="BC29" s="48"/>
      <c r="BD29" s="48"/>
    </row>
    <row r="30" spans="1:56">
      <c r="A30" s="1">
        <v>24</v>
      </c>
      <c r="B30" s="17" t="s">
        <v>255</v>
      </c>
      <c r="C30" s="39">
        <v>2011</v>
      </c>
      <c r="D30" s="17" t="s">
        <v>202</v>
      </c>
      <c r="E30" s="17" t="s">
        <v>35</v>
      </c>
      <c r="F30" s="17" t="s">
        <v>36</v>
      </c>
      <c r="G30" s="140" t="s">
        <v>256</v>
      </c>
      <c r="H30" s="17" t="s">
        <v>243</v>
      </c>
      <c r="I30" s="49">
        <v>30</v>
      </c>
      <c r="J30" s="17" t="s">
        <v>47</v>
      </c>
      <c r="K30" s="39">
        <v>15</v>
      </c>
      <c r="L30" s="17" t="s">
        <v>204</v>
      </c>
      <c r="M30" s="39">
        <v>15</v>
      </c>
      <c r="N30" s="39">
        <v>3</v>
      </c>
      <c r="O30" s="49"/>
      <c r="P30" s="49"/>
      <c r="Q30" s="49" t="s">
        <v>257</v>
      </c>
      <c r="R30" s="49" t="s">
        <v>258</v>
      </c>
      <c r="S30" s="48"/>
      <c r="T30" s="48"/>
      <c r="U30" s="48"/>
      <c r="V30" s="48"/>
      <c r="W30" s="154">
        <v>0.142</v>
      </c>
      <c r="X30" s="153">
        <v>0.156</v>
      </c>
      <c r="Y30" s="48"/>
      <c r="Z30" s="48"/>
      <c r="AA30" s="48"/>
      <c r="AB30" s="48"/>
      <c r="AC30" s="48"/>
      <c r="AD30" s="48"/>
      <c r="AE30" s="48"/>
      <c r="AF30" s="48"/>
      <c r="AG30" s="48"/>
      <c r="AH30" s="48"/>
      <c r="AI30" s="48"/>
      <c r="AJ30" s="48"/>
      <c r="AK30" s="48"/>
      <c r="AL30" s="48"/>
      <c r="AM30" s="48"/>
      <c r="AN30" s="48"/>
      <c r="AO30" s="48"/>
      <c r="AP30" s="48"/>
      <c r="AQ30" s="48"/>
      <c r="AR30" s="48"/>
      <c r="AS30" s="48"/>
      <c r="AT30" s="48"/>
      <c r="AU30" s="48"/>
      <c r="AV30" s="48"/>
      <c r="AW30" s="48"/>
      <c r="AX30" s="48"/>
      <c r="AY30" s="48"/>
      <c r="AZ30" s="48"/>
      <c r="BA30" s="48"/>
      <c r="BB30" s="48"/>
      <c r="BC30" s="48"/>
      <c r="BD30" s="48"/>
    </row>
    <row r="31" spans="1:56">
      <c r="A31" s="1">
        <v>25</v>
      </c>
      <c r="B31" s="17" t="s">
        <v>259</v>
      </c>
      <c r="C31" s="39">
        <v>2011</v>
      </c>
      <c r="D31" s="17" t="s">
        <v>202</v>
      </c>
      <c r="E31" s="17" t="s">
        <v>35</v>
      </c>
      <c r="F31" s="17" t="s">
        <v>36</v>
      </c>
      <c r="G31" s="140" t="s">
        <v>260</v>
      </c>
      <c r="H31" s="17" t="s">
        <v>236</v>
      </c>
      <c r="I31" s="49">
        <v>60</v>
      </c>
      <c r="J31" s="17" t="s">
        <v>47</v>
      </c>
      <c r="K31" s="39">
        <v>30</v>
      </c>
      <c r="L31" s="17" t="s">
        <v>204</v>
      </c>
      <c r="M31" s="39">
        <v>30</v>
      </c>
      <c r="N31" s="39">
        <v>4</v>
      </c>
      <c r="O31" s="49"/>
      <c r="P31" s="49"/>
      <c r="Q31" s="49" t="s">
        <v>261</v>
      </c>
      <c r="R31" s="49" t="s">
        <v>262</v>
      </c>
      <c r="S31" s="48"/>
      <c r="T31" s="48"/>
      <c r="U31" s="48"/>
      <c r="V31" s="48"/>
      <c r="W31" s="152">
        <v>0.6</v>
      </c>
      <c r="X31" s="152">
        <v>1</v>
      </c>
      <c r="Y31" s="48"/>
      <c r="Z31" s="48"/>
      <c r="AA31" s="48"/>
      <c r="AB31" s="48"/>
      <c r="AC31" s="48"/>
      <c r="AD31" s="48"/>
      <c r="AE31" s="48"/>
      <c r="AF31" s="48"/>
      <c r="AG31" s="48"/>
      <c r="AH31" s="48"/>
      <c r="AI31" s="48"/>
      <c r="AJ31" s="48"/>
      <c r="AK31" s="48"/>
      <c r="AL31" s="48"/>
      <c r="AM31" s="48"/>
      <c r="AN31" s="48"/>
      <c r="AO31" s="48"/>
      <c r="AP31" s="48"/>
      <c r="AQ31" s="48"/>
      <c r="AR31" s="48"/>
      <c r="AS31" s="48"/>
      <c r="AT31" s="48"/>
      <c r="AU31" s="158" t="s">
        <v>68</v>
      </c>
      <c r="AV31" s="48"/>
      <c r="AW31" s="48"/>
      <c r="AX31" s="48"/>
      <c r="AY31" s="48"/>
      <c r="AZ31" s="48"/>
      <c r="BA31" s="48"/>
      <c r="BB31" s="48"/>
      <c r="BC31" s="48"/>
      <c r="BD31" s="48"/>
    </row>
    <row r="32" spans="1:56">
      <c r="A32" s="1">
        <v>27</v>
      </c>
      <c r="B32" s="10" t="s">
        <v>263</v>
      </c>
      <c r="C32" s="28">
        <v>2011</v>
      </c>
      <c r="D32" s="10" t="s">
        <v>93</v>
      </c>
      <c r="E32" s="10" t="s">
        <v>35</v>
      </c>
      <c r="F32" s="10" t="s">
        <v>36</v>
      </c>
      <c r="G32" s="48" t="s">
        <v>264</v>
      </c>
      <c r="H32" s="10" t="s">
        <v>46</v>
      </c>
      <c r="I32" s="48">
        <f>K32+M32</f>
        <v>106</v>
      </c>
      <c r="J32" s="10" t="s">
        <v>47</v>
      </c>
      <c r="K32" s="28">
        <v>52</v>
      </c>
      <c r="L32" s="10" t="s">
        <v>40</v>
      </c>
      <c r="M32" s="28">
        <v>54</v>
      </c>
      <c r="N32" s="28">
        <v>5</v>
      </c>
      <c r="O32" s="127" t="s">
        <v>265</v>
      </c>
      <c r="P32" s="48" t="s">
        <v>266</v>
      </c>
      <c r="Q32" s="48"/>
      <c r="R32" s="48"/>
      <c r="S32" s="48"/>
      <c r="T32" s="48"/>
      <c r="U32" s="48"/>
      <c r="V32" s="48"/>
      <c r="W32" s="48"/>
      <c r="X32" s="48"/>
      <c r="Y32" s="48" t="s">
        <v>267</v>
      </c>
      <c r="Z32" s="48" t="s">
        <v>268</v>
      </c>
      <c r="AA32" s="48"/>
      <c r="AB32" s="48"/>
      <c r="AC32" s="48" t="s">
        <v>269</v>
      </c>
      <c r="AD32" s="48" t="s">
        <v>270</v>
      </c>
      <c r="AE32" s="48" t="s">
        <v>271</v>
      </c>
      <c r="AF32" s="48" t="s">
        <v>272</v>
      </c>
      <c r="AG32" s="48"/>
      <c r="AH32" s="48"/>
      <c r="AI32" s="48"/>
      <c r="AJ32" s="48"/>
      <c r="AK32" s="48"/>
      <c r="AL32" s="48"/>
      <c r="AM32" s="48" t="s">
        <v>273</v>
      </c>
      <c r="AN32" s="48" t="s">
        <v>274</v>
      </c>
      <c r="AO32" s="48"/>
      <c r="AP32" s="48"/>
      <c r="AQ32" s="48"/>
      <c r="AR32" s="48"/>
      <c r="AS32" s="48"/>
      <c r="AT32" s="48"/>
      <c r="AU32" s="48"/>
      <c r="AV32" s="48"/>
      <c r="AW32" s="48"/>
      <c r="AX32" s="48"/>
      <c r="AY32" s="48"/>
      <c r="AZ32" s="48"/>
      <c r="BA32" s="48"/>
      <c r="BB32" s="48"/>
      <c r="BC32" s="48"/>
      <c r="BD32" s="48"/>
    </row>
    <row r="33" spans="1:56">
      <c r="A33" s="1">
        <v>28</v>
      </c>
      <c r="B33" s="10" t="s">
        <v>275</v>
      </c>
      <c r="C33" s="28">
        <v>2011</v>
      </c>
      <c r="D33" s="10" t="s">
        <v>124</v>
      </c>
      <c r="E33" s="10" t="s">
        <v>35</v>
      </c>
      <c r="F33" s="10" t="s">
        <v>36</v>
      </c>
      <c r="G33" s="48" t="s">
        <v>101</v>
      </c>
      <c r="H33" s="10" t="s">
        <v>38</v>
      </c>
      <c r="I33" s="48">
        <f>M33+K33</f>
        <v>5228</v>
      </c>
      <c r="J33" s="10" t="s">
        <v>47</v>
      </c>
      <c r="K33" s="28">
        <v>2919</v>
      </c>
      <c r="L33" s="10" t="s">
        <v>40</v>
      </c>
      <c r="M33" s="28">
        <v>2309</v>
      </c>
      <c r="N33" s="28">
        <v>1</v>
      </c>
      <c r="O33" s="127"/>
      <c r="P33" s="48"/>
      <c r="Q33" s="48"/>
      <c r="R33" s="48"/>
      <c r="S33" s="49"/>
      <c r="T33" s="49"/>
      <c r="U33" s="49">
        <v>6</v>
      </c>
      <c r="V33" s="49">
        <v>8</v>
      </c>
      <c r="W33" s="49"/>
      <c r="X33" s="49"/>
      <c r="Y33" s="49" t="s">
        <v>276</v>
      </c>
      <c r="Z33" s="49" t="s">
        <v>277</v>
      </c>
      <c r="AA33" s="49"/>
      <c r="AB33" s="49"/>
      <c r="AC33" s="49" t="s">
        <v>278</v>
      </c>
      <c r="AD33" s="49" t="s">
        <v>279</v>
      </c>
      <c r="AE33" s="49"/>
      <c r="AF33" s="49"/>
      <c r="AG33" s="49"/>
      <c r="AH33" s="49"/>
      <c r="AI33" s="49"/>
      <c r="AJ33" s="49"/>
      <c r="AK33" s="49"/>
      <c r="AL33" s="49"/>
      <c r="AM33" s="49"/>
      <c r="AN33" s="49"/>
      <c r="AO33" s="49"/>
      <c r="AP33" s="49"/>
      <c r="AQ33" s="49"/>
      <c r="AR33" s="49"/>
      <c r="AS33" s="49"/>
      <c r="AT33" s="49"/>
      <c r="AU33" s="49"/>
      <c r="AV33" s="49"/>
      <c r="AW33" s="49"/>
      <c r="AX33" s="49"/>
      <c r="AY33" s="49"/>
      <c r="AZ33" s="49"/>
      <c r="BA33" s="49"/>
      <c r="BB33" s="49"/>
      <c r="BC33" s="49"/>
      <c r="BD33" s="49"/>
    </row>
    <row r="34" spans="1:56">
      <c r="A34" s="1">
        <v>29</v>
      </c>
      <c r="B34" s="21" t="s">
        <v>280</v>
      </c>
      <c r="C34" s="55">
        <v>2012</v>
      </c>
      <c r="D34" s="21" t="s">
        <v>93</v>
      </c>
      <c r="E34" s="21" t="s">
        <v>35</v>
      </c>
      <c r="F34" s="21" t="s">
        <v>36</v>
      </c>
      <c r="G34" s="127" t="s">
        <v>281</v>
      </c>
      <c r="H34" s="21" t="s">
        <v>282</v>
      </c>
      <c r="I34" s="48">
        <v>9460</v>
      </c>
      <c r="J34" s="10" t="s">
        <v>47</v>
      </c>
      <c r="K34" s="28">
        <v>6076</v>
      </c>
      <c r="L34" s="10" t="s">
        <v>283</v>
      </c>
      <c r="M34" s="28">
        <v>3384</v>
      </c>
      <c r="N34" s="28">
        <v>5</v>
      </c>
      <c r="O34" s="48"/>
      <c r="P34" s="48"/>
      <c r="Q34" s="48" t="s">
        <v>284</v>
      </c>
      <c r="R34" s="48" t="s">
        <v>285</v>
      </c>
      <c r="S34" s="49"/>
      <c r="T34" s="49"/>
      <c r="U34" s="49"/>
      <c r="V34" s="49"/>
      <c r="W34" s="49"/>
      <c r="X34" s="49"/>
      <c r="Y34" s="49"/>
      <c r="Z34" s="49"/>
      <c r="AA34" s="49"/>
      <c r="AB34" s="49"/>
      <c r="AC34" s="49" t="s">
        <v>286</v>
      </c>
      <c r="AD34" s="49" t="s">
        <v>287</v>
      </c>
      <c r="AE34" s="49"/>
      <c r="AF34" s="49"/>
      <c r="AG34" s="49"/>
      <c r="AH34" s="49"/>
      <c r="AI34" s="49"/>
      <c r="AJ34" s="49"/>
      <c r="AK34" s="49"/>
      <c r="AL34" s="49"/>
      <c r="AM34" s="49" t="s">
        <v>288</v>
      </c>
      <c r="AN34" s="49" t="s">
        <v>289</v>
      </c>
      <c r="AO34" s="49"/>
      <c r="AP34" s="49"/>
      <c r="AQ34" s="49"/>
      <c r="AR34" s="49"/>
      <c r="AS34" s="49" t="s">
        <v>290</v>
      </c>
      <c r="AT34" s="49" t="s">
        <v>291</v>
      </c>
      <c r="AU34" s="49"/>
      <c r="AV34" s="49"/>
      <c r="AW34" s="49"/>
      <c r="AX34" s="49"/>
      <c r="AY34" s="49"/>
      <c r="AZ34" s="49"/>
      <c r="BA34" s="49"/>
      <c r="BB34" s="49"/>
      <c r="BC34" s="49"/>
      <c r="BD34" s="49"/>
    </row>
    <row r="35" spans="2:56">
      <c r="B35" s="21" t="s">
        <v>280</v>
      </c>
      <c r="C35" s="55">
        <v>2012</v>
      </c>
      <c r="D35" s="21" t="s">
        <v>93</v>
      </c>
      <c r="E35" s="21" t="s">
        <v>35</v>
      </c>
      <c r="F35" s="21" t="s">
        <v>36</v>
      </c>
      <c r="G35" s="141" t="s">
        <v>281</v>
      </c>
      <c r="H35" s="21" t="s">
        <v>282</v>
      </c>
      <c r="I35" s="127">
        <f>K35+M35</f>
        <v>18836</v>
      </c>
      <c r="J35" s="10" t="s">
        <v>47</v>
      </c>
      <c r="K35" s="28">
        <v>9460</v>
      </c>
      <c r="L35" s="10" t="s">
        <v>292</v>
      </c>
      <c r="M35" s="28">
        <v>9376</v>
      </c>
      <c r="N35" s="28">
        <v>4</v>
      </c>
      <c r="O35" s="48"/>
      <c r="P35" s="48"/>
      <c r="Q35" s="48" t="s">
        <v>284</v>
      </c>
      <c r="R35" s="48" t="s">
        <v>293</v>
      </c>
      <c r="S35" s="49"/>
      <c r="T35" s="49"/>
      <c r="U35" s="49" t="s">
        <v>294</v>
      </c>
      <c r="V35" s="49" t="s">
        <v>295</v>
      </c>
      <c r="W35" s="49"/>
      <c r="X35" s="49"/>
      <c r="Y35" s="49" t="s">
        <v>296</v>
      </c>
      <c r="Z35" s="49" t="s">
        <v>297</v>
      </c>
      <c r="AA35" s="49"/>
      <c r="AB35" s="49"/>
      <c r="AC35" s="49" t="s">
        <v>298</v>
      </c>
      <c r="AD35" s="49" t="s">
        <v>299</v>
      </c>
      <c r="AE35" s="49"/>
      <c r="AF35" s="49"/>
      <c r="AG35" s="49"/>
      <c r="AH35" s="49"/>
      <c r="AI35" s="49"/>
      <c r="AJ35" s="49"/>
      <c r="AK35" s="49"/>
      <c r="AL35" s="49"/>
      <c r="AM35" s="49"/>
      <c r="AN35" s="49"/>
      <c r="AO35" s="49"/>
      <c r="AP35" s="49"/>
      <c r="AQ35" s="49">
        <v>0</v>
      </c>
      <c r="AR35" s="49">
        <v>0</v>
      </c>
      <c r="AS35" s="49"/>
      <c r="AT35" s="49"/>
      <c r="AU35" s="49"/>
      <c r="AV35" s="49"/>
      <c r="AW35" s="49"/>
      <c r="AX35" s="49"/>
      <c r="AY35" s="49"/>
      <c r="AZ35" s="49"/>
      <c r="BA35" s="49"/>
      <c r="BB35" s="49"/>
      <c r="BC35" s="49"/>
      <c r="BD35" s="49"/>
    </row>
    <row r="36" spans="1:56">
      <c r="A36" s="1">
        <v>30</v>
      </c>
      <c r="B36" s="10" t="s">
        <v>300</v>
      </c>
      <c r="C36" s="28">
        <v>2012</v>
      </c>
      <c r="D36" s="10" t="s">
        <v>93</v>
      </c>
      <c r="E36" s="10" t="s">
        <v>35</v>
      </c>
      <c r="F36" s="10" t="s">
        <v>36</v>
      </c>
      <c r="G36" s="142" t="s">
        <v>301</v>
      </c>
      <c r="H36" s="10" t="s">
        <v>85</v>
      </c>
      <c r="I36" s="48">
        <v>45</v>
      </c>
      <c r="J36" s="10" t="s">
        <v>47</v>
      </c>
      <c r="K36" s="28">
        <v>20</v>
      </c>
      <c r="L36" s="10" t="s">
        <v>292</v>
      </c>
      <c r="M36" s="28">
        <v>20</v>
      </c>
      <c r="N36" s="28">
        <v>4</v>
      </c>
      <c r="O36" s="48"/>
      <c r="P36" s="48"/>
      <c r="Q36" s="48" t="s">
        <v>302</v>
      </c>
      <c r="R36" s="48" t="s">
        <v>303</v>
      </c>
      <c r="S36" s="49"/>
      <c r="T36" s="49"/>
      <c r="U36" s="49"/>
      <c r="V36" s="49"/>
      <c r="W36" s="49"/>
      <c r="X36" s="49"/>
      <c r="Y36" s="49" t="s">
        <v>304</v>
      </c>
      <c r="Z36" s="49" t="s">
        <v>305</v>
      </c>
      <c r="AA36" s="49"/>
      <c r="AB36" s="49"/>
      <c r="AC36" s="49" t="s">
        <v>306</v>
      </c>
      <c r="AD36" s="49" t="s">
        <v>307</v>
      </c>
      <c r="AE36" s="49"/>
      <c r="AF36" s="49"/>
      <c r="AG36" s="49"/>
      <c r="AH36" s="49"/>
      <c r="AI36" s="49"/>
      <c r="AJ36" s="49"/>
      <c r="AK36" s="49"/>
      <c r="AL36" s="49"/>
      <c r="AM36" s="49"/>
      <c r="AN36" s="49"/>
      <c r="AO36" s="49"/>
      <c r="AP36" s="49"/>
      <c r="AQ36" s="49">
        <v>0</v>
      </c>
      <c r="AR36" s="49" t="s">
        <v>308</v>
      </c>
      <c r="AS36" s="49"/>
      <c r="AT36" s="49"/>
      <c r="AU36" s="49"/>
      <c r="AV36" s="49"/>
      <c r="AW36" s="49"/>
      <c r="AX36" s="49"/>
      <c r="AY36" s="49"/>
      <c r="AZ36" s="49"/>
      <c r="BA36" s="49"/>
      <c r="BB36" s="49"/>
      <c r="BC36" s="49"/>
      <c r="BD36" s="49"/>
    </row>
    <row r="37" spans="1:56">
      <c r="A37" s="1">
        <v>33</v>
      </c>
      <c r="B37" s="17" t="s">
        <v>309</v>
      </c>
      <c r="C37" s="39">
        <v>2013</v>
      </c>
      <c r="D37" s="17" t="s">
        <v>202</v>
      </c>
      <c r="E37" s="17" t="s">
        <v>35</v>
      </c>
      <c r="F37" s="17" t="s">
        <v>36</v>
      </c>
      <c r="G37" s="140" t="s">
        <v>310</v>
      </c>
      <c r="H37" s="17" t="s">
        <v>236</v>
      </c>
      <c r="I37" s="49">
        <v>40</v>
      </c>
      <c r="J37" s="17" t="s">
        <v>47</v>
      </c>
      <c r="K37" s="39">
        <v>20</v>
      </c>
      <c r="L37" s="17" t="s">
        <v>204</v>
      </c>
      <c r="M37" s="39">
        <v>20</v>
      </c>
      <c r="N37" s="39">
        <v>2</v>
      </c>
      <c r="O37" s="49"/>
      <c r="P37" s="49"/>
      <c r="Q37" s="49"/>
      <c r="R37" s="49"/>
      <c r="S37" s="49"/>
      <c r="T37" s="49"/>
      <c r="U37" s="49"/>
      <c r="V37" s="49"/>
      <c r="W37" s="49"/>
      <c r="X37" s="49"/>
      <c r="Y37" s="49"/>
      <c r="Z37" s="49"/>
      <c r="AA37" s="49"/>
      <c r="AB37" s="49"/>
      <c r="AC37" s="49"/>
      <c r="AD37" s="49"/>
      <c r="AE37" s="49"/>
      <c r="AF37" s="49"/>
      <c r="AG37" s="49"/>
      <c r="AH37" s="49"/>
      <c r="AI37" s="49"/>
      <c r="AJ37" s="49"/>
      <c r="AK37" s="49"/>
      <c r="AL37" s="49"/>
      <c r="AM37" s="49"/>
      <c r="AN37" s="49"/>
      <c r="AO37" s="49"/>
      <c r="AP37" s="49"/>
      <c r="AQ37" s="49">
        <v>0</v>
      </c>
      <c r="AR37" s="49">
        <v>0</v>
      </c>
      <c r="AS37" s="49"/>
      <c r="AT37" s="49"/>
      <c r="AU37" s="49"/>
      <c r="AV37" s="49"/>
      <c r="AW37" s="49"/>
      <c r="AX37" s="49"/>
      <c r="AY37" s="49"/>
      <c r="AZ37" s="49"/>
      <c r="BA37" s="49"/>
      <c r="BB37" s="49"/>
      <c r="BC37" s="49"/>
      <c r="BD37" s="49"/>
    </row>
    <row r="38" spans="1:56">
      <c r="A38" s="1">
        <v>34</v>
      </c>
      <c r="B38" s="17" t="s">
        <v>311</v>
      </c>
      <c r="C38" s="39">
        <v>2013</v>
      </c>
      <c r="D38" s="17" t="s">
        <v>202</v>
      </c>
      <c r="E38" s="17" t="s">
        <v>35</v>
      </c>
      <c r="F38" s="17" t="s">
        <v>36</v>
      </c>
      <c r="G38" s="140" t="s">
        <v>312</v>
      </c>
      <c r="H38" s="17" t="s">
        <v>313</v>
      </c>
      <c r="I38" s="49">
        <v>120</v>
      </c>
      <c r="J38" s="17" t="s">
        <v>47</v>
      </c>
      <c r="K38" s="39">
        <v>60</v>
      </c>
      <c r="L38" s="17" t="s">
        <v>244</v>
      </c>
      <c r="M38" s="39">
        <v>60</v>
      </c>
      <c r="N38" s="39">
        <v>2</v>
      </c>
      <c r="O38" s="49"/>
      <c r="P38" s="49"/>
      <c r="Q38" s="49" t="s">
        <v>314</v>
      </c>
      <c r="R38" s="49" t="s">
        <v>315</v>
      </c>
      <c r="S38" s="49"/>
      <c r="T38" s="49"/>
      <c r="U38" s="49"/>
      <c r="V38" s="49"/>
      <c r="W38" s="49"/>
      <c r="X38" s="49"/>
      <c r="Y38" s="49"/>
      <c r="Z38" s="49"/>
      <c r="AA38" s="49"/>
      <c r="AB38" s="49"/>
      <c r="AC38" s="49" t="s">
        <v>316</v>
      </c>
      <c r="AD38" s="49" t="s">
        <v>317</v>
      </c>
      <c r="AE38" s="49"/>
      <c r="AF38" s="49"/>
      <c r="AG38" s="49"/>
      <c r="AH38" s="49"/>
      <c r="AI38" s="49"/>
      <c r="AJ38" s="49"/>
      <c r="AK38" s="49"/>
      <c r="AL38" s="49"/>
      <c r="AM38" s="49" t="s">
        <v>318</v>
      </c>
      <c r="AN38" s="49" t="s">
        <v>319</v>
      </c>
      <c r="AO38" s="49"/>
      <c r="AP38" s="49"/>
      <c r="AQ38" s="49" t="s">
        <v>320</v>
      </c>
      <c r="AR38" s="49" t="s">
        <v>321</v>
      </c>
      <c r="AS38" s="49"/>
      <c r="AT38" s="49"/>
      <c r="AU38" s="49"/>
      <c r="AV38" s="49"/>
      <c r="AW38" s="49"/>
      <c r="AX38" s="49"/>
      <c r="AY38" s="49"/>
      <c r="AZ38" s="49"/>
      <c r="BA38" s="49"/>
      <c r="BB38" s="49"/>
      <c r="BC38" s="49"/>
      <c r="BD38" s="49"/>
    </row>
    <row r="39" spans="1:56">
      <c r="A39" s="1">
        <v>36</v>
      </c>
      <c r="B39" s="17" t="s">
        <v>322</v>
      </c>
      <c r="C39" s="39">
        <v>2013</v>
      </c>
      <c r="D39" s="17" t="s">
        <v>202</v>
      </c>
      <c r="E39" s="17" t="s">
        <v>35</v>
      </c>
      <c r="F39" s="17" t="s">
        <v>36</v>
      </c>
      <c r="G39" s="140" t="s">
        <v>250</v>
      </c>
      <c r="H39" s="17" t="s">
        <v>226</v>
      </c>
      <c r="I39" s="49">
        <v>179</v>
      </c>
      <c r="J39" s="17" t="s">
        <v>47</v>
      </c>
      <c r="K39" s="39">
        <v>84</v>
      </c>
      <c r="L39" s="17" t="s">
        <v>204</v>
      </c>
      <c r="M39" s="39">
        <v>66</v>
      </c>
      <c r="N39" s="39">
        <v>3</v>
      </c>
      <c r="O39" s="49"/>
      <c r="P39" s="49"/>
      <c r="Q39" s="49" t="s">
        <v>323</v>
      </c>
      <c r="R39" s="49" t="s">
        <v>324</v>
      </c>
      <c r="S39" s="49"/>
      <c r="T39" s="49"/>
      <c r="U39" s="49"/>
      <c r="V39" s="49"/>
      <c r="W39" s="49"/>
      <c r="X39" s="49"/>
      <c r="Y39" s="49"/>
      <c r="Z39" s="49"/>
      <c r="AA39" s="49"/>
      <c r="AB39" s="49"/>
      <c r="AC39" s="49" t="s">
        <v>325</v>
      </c>
      <c r="AD39" s="49" t="s">
        <v>326</v>
      </c>
      <c r="AE39" s="49" t="s">
        <v>327</v>
      </c>
      <c r="AF39" s="49" t="s">
        <v>328</v>
      </c>
      <c r="AG39" s="49"/>
      <c r="AH39" s="49"/>
      <c r="AI39" s="49"/>
      <c r="AJ39" s="49"/>
      <c r="AK39" s="49"/>
      <c r="AL39" s="49"/>
      <c r="AM39" s="49" t="s">
        <v>329</v>
      </c>
      <c r="AN39" s="49" t="s">
        <v>330</v>
      </c>
      <c r="AO39" s="49"/>
      <c r="AP39" s="49"/>
      <c r="AQ39" s="49"/>
      <c r="AR39" s="49"/>
      <c r="AS39" s="49"/>
      <c r="AT39" s="49"/>
      <c r="AU39" s="49"/>
      <c r="AV39" s="49"/>
      <c r="AW39" s="49"/>
      <c r="AX39" s="49"/>
      <c r="AY39" s="49"/>
      <c r="AZ39" s="49"/>
      <c r="BA39" s="49"/>
      <c r="BB39" s="49"/>
      <c r="BC39" s="49"/>
      <c r="BD39" s="49"/>
    </row>
    <row r="40" spans="1:56">
      <c r="A40" s="1">
        <v>38</v>
      </c>
      <c r="B40" s="10" t="s">
        <v>331</v>
      </c>
      <c r="C40" s="28">
        <v>2013</v>
      </c>
      <c r="D40" s="10" t="s">
        <v>124</v>
      </c>
      <c r="E40" s="10" t="s">
        <v>35</v>
      </c>
      <c r="F40" s="10" t="s">
        <v>36</v>
      </c>
      <c r="G40" s="142" t="s">
        <v>332</v>
      </c>
      <c r="H40" s="10" t="s">
        <v>71</v>
      </c>
      <c r="I40" s="48">
        <v>921</v>
      </c>
      <c r="J40" s="10" t="s">
        <v>47</v>
      </c>
      <c r="K40" s="28">
        <v>462</v>
      </c>
      <c r="L40" s="10" t="s">
        <v>333</v>
      </c>
      <c r="M40" s="28">
        <v>459</v>
      </c>
      <c r="N40" s="28">
        <v>6</v>
      </c>
      <c r="O40" s="48" t="s">
        <v>334</v>
      </c>
      <c r="P40" s="48" t="s">
        <v>335</v>
      </c>
      <c r="Q40" s="48" t="s">
        <v>336</v>
      </c>
      <c r="R40" s="48" t="s">
        <v>337</v>
      </c>
      <c r="S40" s="49"/>
      <c r="T40" s="49"/>
      <c r="U40" s="49"/>
      <c r="V40" s="49"/>
      <c r="W40" s="49"/>
      <c r="X40" s="49"/>
      <c r="Y40" s="49"/>
      <c r="Z40" s="49"/>
      <c r="AA40" s="49"/>
      <c r="AB40" s="49"/>
      <c r="AC40" s="49" t="s">
        <v>338</v>
      </c>
      <c r="AD40" s="49" t="s">
        <v>339</v>
      </c>
      <c r="AE40" s="49"/>
      <c r="AF40" s="49"/>
      <c r="AG40" s="49"/>
      <c r="AH40" s="49"/>
      <c r="AI40" s="49"/>
      <c r="AJ40" s="49"/>
      <c r="AK40" s="49"/>
      <c r="AL40" s="49"/>
      <c r="AM40" s="49"/>
      <c r="AN40" s="49"/>
      <c r="AO40" s="49"/>
      <c r="AP40" s="49"/>
      <c r="AQ40" s="49" t="s">
        <v>340</v>
      </c>
      <c r="AR40" s="49" t="s">
        <v>341</v>
      </c>
      <c r="AS40" s="49"/>
      <c r="AT40" s="49"/>
      <c r="AU40" s="49"/>
      <c r="AV40" s="49"/>
      <c r="AW40" s="49"/>
      <c r="AX40" s="49"/>
      <c r="AY40" s="49"/>
      <c r="AZ40" s="49"/>
      <c r="BA40" s="49"/>
      <c r="BB40" s="49"/>
      <c r="BC40" s="49"/>
      <c r="BD40" s="49"/>
    </row>
    <row r="41" spans="1:56">
      <c r="A41" s="1">
        <v>40</v>
      </c>
      <c r="B41" s="10" t="s">
        <v>342</v>
      </c>
      <c r="C41" s="28">
        <v>2013</v>
      </c>
      <c r="D41" s="10" t="s">
        <v>343</v>
      </c>
      <c r="E41" s="10" t="s">
        <v>35</v>
      </c>
      <c r="F41" s="10" t="s">
        <v>36</v>
      </c>
      <c r="G41" s="48" t="s">
        <v>344</v>
      </c>
      <c r="H41" s="10" t="s">
        <v>345</v>
      </c>
      <c r="I41" s="48">
        <f>K41+M41</f>
        <v>157</v>
      </c>
      <c r="J41" s="10" t="s">
        <v>47</v>
      </c>
      <c r="K41" s="28">
        <v>79</v>
      </c>
      <c r="L41" s="10" t="s">
        <v>40</v>
      </c>
      <c r="M41" s="28">
        <v>78</v>
      </c>
      <c r="N41" s="28">
        <v>2</v>
      </c>
      <c r="O41" s="127"/>
      <c r="P41" s="48"/>
      <c r="Q41" s="48"/>
      <c r="R41" s="48"/>
      <c r="S41" s="49"/>
      <c r="T41" s="49"/>
      <c r="U41" s="49"/>
      <c r="V41" s="49"/>
      <c r="W41" s="49"/>
      <c r="X41" s="49"/>
      <c r="Y41" s="49"/>
      <c r="Z41" s="49"/>
      <c r="AA41" s="49"/>
      <c r="AB41" s="49"/>
      <c r="AC41" s="49" t="s">
        <v>346</v>
      </c>
      <c r="AD41" s="49" t="s">
        <v>347</v>
      </c>
      <c r="AE41" s="49" t="s">
        <v>348</v>
      </c>
      <c r="AF41" s="49" t="s">
        <v>349</v>
      </c>
      <c r="AG41" s="49"/>
      <c r="AH41" s="49"/>
      <c r="AI41" s="49"/>
      <c r="AJ41" s="49"/>
      <c r="AK41" s="49"/>
      <c r="AL41" s="49"/>
      <c r="AM41" s="49" t="s">
        <v>350</v>
      </c>
      <c r="AN41" s="49" t="s">
        <v>351</v>
      </c>
      <c r="AO41" s="49"/>
      <c r="AP41" s="49"/>
      <c r="AQ41" s="49"/>
      <c r="AR41" s="49"/>
      <c r="AS41" s="49"/>
      <c r="AT41" s="49"/>
      <c r="AU41" s="49"/>
      <c r="AV41" s="49"/>
      <c r="AW41" s="49"/>
      <c r="AX41" s="49"/>
      <c r="AY41" s="49"/>
      <c r="AZ41" s="49"/>
      <c r="BA41" s="49"/>
      <c r="BB41" s="49"/>
      <c r="BC41" s="49"/>
      <c r="BD41" s="49"/>
    </row>
    <row r="42" spans="2:56">
      <c r="B42" s="10" t="s">
        <v>342</v>
      </c>
      <c r="C42" s="28">
        <v>2013</v>
      </c>
      <c r="D42" s="10" t="s">
        <v>343</v>
      </c>
      <c r="E42" s="10" t="s">
        <v>35</v>
      </c>
      <c r="F42" s="10" t="s">
        <v>36</v>
      </c>
      <c r="G42" s="48" t="s">
        <v>352</v>
      </c>
      <c r="H42" s="10" t="s">
        <v>46</v>
      </c>
      <c r="I42" s="48"/>
      <c r="J42" s="10" t="s">
        <v>47</v>
      </c>
      <c r="K42" s="28"/>
      <c r="L42" s="10" t="s">
        <v>40</v>
      </c>
      <c r="M42" s="28"/>
      <c r="N42" s="28">
        <v>2</v>
      </c>
      <c r="O42" s="127"/>
      <c r="P42" s="48"/>
      <c r="Q42" s="48"/>
      <c r="R42" s="48"/>
      <c r="S42" s="49"/>
      <c r="T42" s="49"/>
      <c r="U42" s="49"/>
      <c r="V42" s="49"/>
      <c r="W42" s="49"/>
      <c r="X42" s="49"/>
      <c r="Y42" s="49"/>
      <c r="Z42" s="49"/>
      <c r="AA42" s="49"/>
      <c r="AB42" s="49"/>
      <c r="AC42" s="49" t="s">
        <v>353</v>
      </c>
      <c r="AD42" s="49" t="s">
        <v>354</v>
      </c>
      <c r="AE42" s="49" t="s">
        <v>355</v>
      </c>
      <c r="AF42" s="49" t="s">
        <v>356</v>
      </c>
      <c r="AG42" s="49"/>
      <c r="AH42" s="49"/>
      <c r="AI42" s="49"/>
      <c r="AJ42" s="49"/>
      <c r="AK42" s="49"/>
      <c r="AL42" s="49"/>
      <c r="AM42" s="49" t="s">
        <v>357</v>
      </c>
      <c r="AN42" s="49" t="s">
        <v>358</v>
      </c>
      <c r="AO42" s="49"/>
      <c r="AP42" s="49"/>
      <c r="AQ42" s="49"/>
      <c r="AR42" s="49"/>
      <c r="AS42" s="49"/>
      <c r="AT42" s="49"/>
      <c r="AU42" s="49"/>
      <c r="AV42" s="49"/>
      <c r="AW42" s="49"/>
      <c r="AX42" s="49"/>
      <c r="AY42" s="49"/>
      <c r="AZ42" s="49"/>
      <c r="BA42" s="49"/>
      <c r="BB42" s="49"/>
      <c r="BC42" s="49"/>
      <c r="BD42" s="49"/>
    </row>
    <row r="43" spans="2:56">
      <c r="B43" s="10" t="s">
        <v>342</v>
      </c>
      <c r="C43" s="28">
        <v>2013</v>
      </c>
      <c r="D43" s="10" t="s">
        <v>343</v>
      </c>
      <c r="E43" s="10" t="s">
        <v>35</v>
      </c>
      <c r="F43" s="10" t="s">
        <v>36</v>
      </c>
      <c r="G43" s="48" t="s">
        <v>359</v>
      </c>
      <c r="H43" s="10" t="s">
        <v>46</v>
      </c>
      <c r="I43" s="48"/>
      <c r="J43" s="10" t="s">
        <v>47</v>
      </c>
      <c r="K43" s="28"/>
      <c r="L43" s="10" t="s">
        <v>40</v>
      </c>
      <c r="M43" s="28"/>
      <c r="N43" s="28">
        <v>2</v>
      </c>
      <c r="O43" s="127"/>
      <c r="P43" s="48"/>
      <c r="Q43" s="48"/>
      <c r="R43" s="48"/>
      <c r="S43" s="49"/>
      <c r="T43" s="49"/>
      <c r="U43" s="49"/>
      <c r="V43" s="49"/>
      <c r="W43" s="49"/>
      <c r="X43" s="49"/>
      <c r="Y43" s="49"/>
      <c r="Z43" s="49"/>
      <c r="AA43" s="49"/>
      <c r="AB43" s="49"/>
      <c r="AC43" s="49"/>
      <c r="AD43" s="49"/>
      <c r="AE43" s="49"/>
      <c r="AF43" s="49"/>
      <c r="AG43" s="49"/>
      <c r="AH43" s="49"/>
      <c r="AI43" s="49"/>
      <c r="AJ43" s="49"/>
      <c r="AK43" s="49"/>
      <c r="AL43" s="49"/>
      <c r="AM43" s="49" t="s">
        <v>360</v>
      </c>
      <c r="AN43" s="49" t="s">
        <v>361</v>
      </c>
      <c r="AO43" s="49"/>
      <c r="AP43" s="49"/>
      <c r="AQ43" s="49" t="s">
        <v>362</v>
      </c>
      <c r="AR43" s="49" t="s">
        <v>363</v>
      </c>
      <c r="AS43" s="49"/>
      <c r="AT43" s="49"/>
      <c r="AU43" s="49"/>
      <c r="AV43" s="49"/>
      <c r="AW43" s="49"/>
      <c r="AX43" s="49"/>
      <c r="AY43" s="49"/>
      <c r="AZ43" s="49"/>
      <c r="BA43" s="49"/>
      <c r="BB43" s="49"/>
      <c r="BC43" s="49"/>
      <c r="BD43" s="49"/>
    </row>
    <row r="44" spans="2:56">
      <c r="B44" s="10" t="s">
        <v>342</v>
      </c>
      <c r="C44" s="28">
        <v>2013</v>
      </c>
      <c r="D44" s="10" t="s">
        <v>343</v>
      </c>
      <c r="E44" s="10" t="s">
        <v>35</v>
      </c>
      <c r="F44" s="10" t="s">
        <v>36</v>
      </c>
      <c r="G44" s="48" t="s">
        <v>364</v>
      </c>
      <c r="H44" s="10" t="s">
        <v>46</v>
      </c>
      <c r="I44" s="48"/>
      <c r="J44" s="10" t="s">
        <v>47</v>
      </c>
      <c r="K44" s="28"/>
      <c r="L44" s="10" t="s">
        <v>40</v>
      </c>
      <c r="M44" s="28"/>
      <c r="N44" s="28">
        <v>2</v>
      </c>
      <c r="O44" s="127"/>
      <c r="P44" s="48"/>
      <c r="Q44" s="48"/>
      <c r="R44" s="48"/>
      <c r="S44" s="49"/>
      <c r="T44" s="49"/>
      <c r="U44" s="49"/>
      <c r="V44" s="49"/>
      <c r="W44" s="49"/>
      <c r="X44" s="49"/>
      <c r="Y44" s="49"/>
      <c r="Z44" s="49"/>
      <c r="AA44" s="49"/>
      <c r="AB44" s="49"/>
      <c r="AC44" s="49" t="s">
        <v>365</v>
      </c>
      <c r="AD44" s="49" t="s">
        <v>366</v>
      </c>
      <c r="AE44" s="49"/>
      <c r="AF44" s="49"/>
      <c r="AG44" s="49"/>
      <c r="AH44" s="49"/>
      <c r="AI44" s="49"/>
      <c r="AJ44" s="49"/>
      <c r="AK44" s="49"/>
      <c r="AL44" s="49"/>
      <c r="AM44" s="49" t="s">
        <v>367</v>
      </c>
      <c r="AN44" s="49" t="s">
        <v>368</v>
      </c>
      <c r="AO44" s="49"/>
      <c r="AP44" s="49"/>
      <c r="AQ44" s="49"/>
      <c r="AR44" s="49"/>
      <c r="AS44" s="49"/>
      <c r="AT44" s="49"/>
      <c r="AU44" s="49"/>
      <c r="AV44" s="49"/>
      <c r="AW44" s="49"/>
      <c r="AX44" s="49"/>
      <c r="AY44" s="49"/>
      <c r="AZ44" s="49"/>
      <c r="BA44" s="49"/>
      <c r="BB44" s="49"/>
      <c r="BC44" s="49"/>
      <c r="BD44" s="49"/>
    </row>
    <row r="45" spans="2:56">
      <c r="B45" s="10" t="s">
        <v>342</v>
      </c>
      <c r="C45" s="28">
        <v>2013</v>
      </c>
      <c r="D45" s="10" t="s">
        <v>343</v>
      </c>
      <c r="E45" s="10" t="s">
        <v>35</v>
      </c>
      <c r="F45" s="10" t="s">
        <v>36</v>
      </c>
      <c r="G45" s="48" t="s">
        <v>369</v>
      </c>
      <c r="H45" s="10" t="s">
        <v>85</v>
      </c>
      <c r="I45" s="48"/>
      <c r="J45" s="10" t="s">
        <v>47</v>
      </c>
      <c r="K45" s="28"/>
      <c r="L45" s="10" t="s">
        <v>40</v>
      </c>
      <c r="M45" s="28"/>
      <c r="N45" s="28">
        <v>2</v>
      </c>
      <c r="O45" s="48"/>
      <c r="P45" s="48"/>
      <c r="Q45" s="48"/>
      <c r="R45" s="48"/>
      <c r="S45" s="49"/>
      <c r="T45" s="49"/>
      <c r="U45" s="49"/>
      <c r="V45" s="49"/>
      <c r="W45" s="49"/>
      <c r="X45" s="49"/>
      <c r="Y45" s="49"/>
      <c r="Z45" s="49"/>
      <c r="AA45" s="49"/>
      <c r="AB45" s="49"/>
      <c r="AC45" s="49"/>
      <c r="AD45" s="49"/>
      <c r="AE45" s="49"/>
      <c r="AF45" s="49"/>
      <c r="AG45" s="49"/>
      <c r="AH45" s="49"/>
      <c r="AI45" s="49"/>
      <c r="AJ45" s="49"/>
      <c r="AK45" s="49"/>
      <c r="AL45" s="49"/>
      <c r="AM45" s="49" t="s">
        <v>370</v>
      </c>
      <c r="AN45" s="49" t="s">
        <v>371</v>
      </c>
      <c r="AO45" s="148" t="s">
        <v>372</v>
      </c>
      <c r="AP45" s="148" t="s">
        <v>373</v>
      </c>
      <c r="AQ45" s="49"/>
      <c r="AR45" s="49"/>
      <c r="AS45" s="49"/>
      <c r="AT45" s="49"/>
      <c r="AU45" s="49"/>
      <c r="AV45" s="49"/>
      <c r="AW45" s="49"/>
      <c r="AX45" s="49"/>
      <c r="AY45" s="49"/>
      <c r="AZ45" s="49"/>
      <c r="BA45" s="49"/>
      <c r="BB45" s="49"/>
      <c r="BC45" s="49"/>
      <c r="BD45" s="49"/>
    </row>
    <row r="46" spans="1:56">
      <c r="A46" s="1">
        <v>41</v>
      </c>
      <c r="B46" s="17" t="s">
        <v>374</v>
      </c>
      <c r="C46" s="39">
        <v>2014</v>
      </c>
      <c r="D46" s="17" t="s">
        <v>202</v>
      </c>
      <c r="E46" s="17" t="s">
        <v>35</v>
      </c>
      <c r="F46" s="17" t="s">
        <v>36</v>
      </c>
      <c r="G46" s="140" t="s">
        <v>375</v>
      </c>
      <c r="H46" s="17" t="s">
        <v>215</v>
      </c>
      <c r="I46" s="49">
        <v>48</v>
      </c>
      <c r="J46" s="17" t="s">
        <v>47</v>
      </c>
      <c r="K46" s="39">
        <v>24</v>
      </c>
      <c r="L46" s="17" t="s">
        <v>204</v>
      </c>
      <c r="M46" s="39">
        <v>24</v>
      </c>
      <c r="N46" s="39">
        <v>4</v>
      </c>
      <c r="O46" s="49"/>
      <c r="P46" s="49"/>
      <c r="Q46" s="49"/>
      <c r="R46" s="49"/>
      <c r="S46" s="49"/>
      <c r="T46" s="49"/>
      <c r="U46" s="49"/>
      <c r="V46" s="49"/>
      <c r="W46" s="49"/>
      <c r="X46" s="49"/>
      <c r="Y46" s="49"/>
      <c r="Z46" s="49"/>
      <c r="AA46" s="49"/>
      <c r="AB46" s="49"/>
      <c r="AC46" s="49" t="s">
        <v>376</v>
      </c>
      <c r="AD46" s="49" t="s">
        <v>377</v>
      </c>
      <c r="AE46" s="49" t="s">
        <v>378</v>
      </c>
      <c r="AF46" s="49" t="s">
        <v>379</v>
      </c>
      <c r="AG46" s="49"/>
      <c r="AH46" s="49"/>
      <c r="AI46" s="49"/>
      <c r="AJ46" s="49"/>
      <c r="AK46" s="49"/>
      <c r="AL46" s="49"/>
      <c r="AM46" s="49" t="s">
        <v>380</v>
      </c>
      <c r="AN46" s="49" t="s">
        <v>381</v>
      </c>
      <c r="AO46" s="49"/>
      <c r="AP46" s="49"/>
      <c r="AQ46" s="49"/>
      <c r="AR46" s="49"/>
      <c r="AS46" s="49"/>
      <c r="AT46" s="49"/>
      <c r="AU46" s="49"/>
      <c r="AV46" s="49"/>
      <c r="AW46" s="49"/>
      <c r="AX46" s="49"/>
      <c r="AY46" s="49"/>
      <c r="AZ46" s="49"/>
      <c r="BA46" s="49"/>
      <c r="BB46" s="49"/>
      <c r="BC46" s="49"/>
      <c r="BD46" s="49"/>
    </row>
    <row r="47" spans="1:56">
      <c r="A47" s="1">
        <v>42</v>
      </c>
      <c r="B47" s="17" t="s">
        <v>382</v>
      </c>
      <c r="C47" s="39">
        <v>2014</v>
      </c>
      <c r="D47" s="17" t="s">
        <v>202</v>
      </c>
      <c r="E47" s="17" t="s">
        <v>35</v>
      </c>
      <c r="F47" s="17" t="s">
        <v>36</v>
      </c>
      <c r="G47" s="140" t="s">
        <v>383</v>
      </c>
      <c r="H47" s="17" t="s">
        <v>226</v>
      </c>
      <c r="I47" s="49">
        <v>82</v>
      </c>
      <c r="J47" s="17" t="s">
        <v>47</v>
      </c>
      <c r="K47" s="39">
        <v>41</v>
      </c>
      <c r="L47" s="17" t="s">
        <v>384</v>
      </c>
      <c r="M47" s="39">
        <v>41</v>
      </c>
      <c r="N47" s="39">
        <v>3</v>
      </c>
      <c r="O47" s="49"/>
      <c r="P47" s="49"/>
      <c r="Q47" s="49" t="s">
        <v>385</v>
      </c>
      <c r="R47" s="49" t="s">
        <v>386</v>
      </c>
      <c r="S47" s="49"/>
      <c r="T47" s="49"/>
      <c r="U47" s="49"/>
      <c r="V47" s="49"/>
      <c r="W47" s="49"/>
      <c r="X47" s="49"/>
      <c r="Y47" s="49" t="s">
        <v>387</v>
      </c>
      <c r="Z47" s="49" t="s">
        <v>388</v>
      </c>
      <c r="AA47" s="49"/>
      <c r="AB47" s="49"/>
      <c r="AC47" s="49" t="s">
        <v>389</v>
      </c>
      <c r="AD47" s="49" t="s">
        <v>390</v>
      </c>
      <c r="AE47" s="49" t="s">
        <v>391</v>
      </c>
      <c r="AF47" s="49" t="s">
        <v>392</v>
      </c>
      <c r="AG47" s="49"/>
      <c r="AH47" s="49"/>
      <c r="AI47" s="49"/>
      <c r="AJ47" s="49"/>
      <c r="AK47" s="49"/>
      <c r="AL47" s="49"/>
      <c r="AM47" s="49" t="s">
        <v>393</v>
      </c>
      <c r="AN47" s="49" t="s">
        <v>394</v>
      </c>
      <c r="AO47" s="49"/>
      <c r="AP47" s="49"/>
      <c r="AQ47" s="49"/>
      <c r="AR47" s="49"/>
      <c r="AS47" s="49"/>
      <c r="AT47" s="49"/>
      <c r="AU47" s="49"/>
      <c r="AV47" s="49"/>
      <c r="AW47" s="49"/>
      <c r="AX47" s="49"/>
      <c r="AY47" s="49"/>
      <c r="AZ47" s="49"/>
      <c r="BA47" s="49"/>
      <c r="BB47" s="49"/>
      <c r="BC47" s="49"/>
      <c r="BD47" s="49"/>
    </row>
    <row r="48" spans="1:56">
      <c r="A48" s="1">
        <v>43</v>
      </c>
      <c r="B48" s="10" t="s">
        <v>395</v>
      </c>
      <c r="C48" s="28">
        <v>2014</v>
      </c>
      <c r="D48" s="10" t="s">
        <v>108</v>
      </c>
      <c r="E48" s="10" t="s">
        <v>35</v>
      </c>
      <c r="F48" s="10" t="s">
        <v>36</v>
      </c>
      <c r="G48" s="142" t="s">
        <v>396</v>
      </c>
      <c r="H48" s="10" t="s">
        <v>71</v>
      </c>
      <c r="I48" s="48">
        <v>67</v>
      </c>
      <c r="J48" s="10" t="s">
        <v>47</v>
      </c>
      <c r="K48" s="28">
        <v>31</v>
      </c>
      <c r="L48" s="10" t="s">
        <v>292</v>
      </c>
      <c r="M48" s="28">
        <v>29</v>
      </c>
      <c r="N48" s="28">
        <v>3</v>
      </c>
      <c r="O48" s="48"/>
      <c r="P48" s="48"/>
      <c r="Q48" s="48"/>
      <c r="R48" s="48"/>
      <c r="S48" s="49"/>
      <c r="T48" s="49"/>
      <c r="U48" s="49"/>
      <c r="V48" s="49"/>
      <c r="W48" s="49"/>
      <c r="X48" s="49"/>
      <c r="Y48" s="49"/>
      <c r="Z48" s="49"/>
      <c r="AA48" s="49"/>
      <c r="AB48" s="49"/>
      <c r="AC48" s="49" t="s">
        <v>397</v>
      </c>
      <c r="AD48" s="49" t="s">
        <v>398</v>
      </c>
      <c r="AE48" s="49" t="s">
        <v>399</v>
      </c>
      <c r="AF48" s="49" t="s">
        <v>400</v>
      </c>
      <c r="AG48" s="49"/>
      <c r="AH48" s="49"/>
      <c r="AI48" s="49"/>
      <c r="AJ48" s="49"/>
      <c r="AK48" s="49"/>
      <c r="AL48" s="49"/>
      <c r="AM48" s="49" t="s">
        <v>401</v>
      </c>
      <c r="AN48" s="49" t="s">
        <v>402</v>
      </c>
      <c r="AO48" s="49"/>
      <c r="AP48" s="49"/>
      <c r="AQ48" s="49"/>
      <c r="AR48" s="49"/>
      <c r="AS48" s="49"/>
      <c r="AT48" s="49"/>
      <c r="AU48" s="49"/>
      <c r="AV48" s="49"/>
      <c r="AW48" s="49"/>
      <c r="AX48" s="49"/>
      <c r="AY48" s="49"/>
      <c r="AZ48" s="49"/>
      <c r="BA48" s="49"/>
      <c r="BB48" s="49"/>
      <c r="BC48" s="49"/>
      <c r="BD48" s="49"/>
    </row>
    <row r="49" spans="1:56">
      <c r="A49" s="1">
        <v>46</v>
      </c>
      <c r="B49" s="10" t="s">
        <v>403</v>
      </c>
      <c r="C49" s="28">
        <v>2015</v>
      </c>
      <c r="D49" s="10" t="s">
        <v>124</v>
      </c>
      <c r="E49" s="10" t="s">
        <v>35</v>
      </c>
      <c r="F49" s="10" t="s">
        <v>36</v>
      </c>
      <c r="G49" s="48" t="s">
        <v>404</v>
      </c>
      <c r="H49" s="10" t="s">
        <v>405</v>
      </c>
      <c r="I49" s="48">
        <v>40</v>
      </c>
      <c r="J49" s="10" t="s">
        <v>47</v>
      </c>
      <c r="K49" s="28">
        <v>20</v>
      </c>
      <c r="L49" s="10" t="s">
        <v>40</v>
      </c>
      <c r="M49" s="28">
        <v>20</v>
      </c>
      <c r="N49" s="28">
        <v>2</v>
      </c>
      <c r="O49" s="127"/>
      <c r="P49" s="48"/>
      <c r="Q49" s="48" t="s">
        <v>406</v>
      </c>
      <c r="R49" s="48" t="s">
        <v>407</v>
      </c>
      <c r="S49" s="49"/>
      <c r="T49" s="49"/>
      <c r="U49" s="49" t="s">
        <v>294</v>
      </c>
      <c r="V49" s="49" t="s">
        <v>295</v>
      </c>
      <c r="W49" s="49"/>
      <c r="X49" s="49"/>
      <c r="Y49" s="49"/>
      <c r="Z49" s="49"/>
      <c r="AA49" s="49"/>
      <c r="AB49" s="49"/>
      <c r="AC49" s="49"/>
      <c r="AD49" s="49"/>
      <c r="AE49" s="49"/>
      <c r="AF49" s="49"/>
      <c r="AG49" s="49"/>
      <c r="AH49" s="49"/>
      <c r="AI49" s="49"/>
      <c r="AJ49" s="49"/>
      <c r="AK49" s="49"/>
      <c r="AL49" s="49"/>
      <c r="AM49" s="49"/>
      <c r="AN49" s="49"/>
      <c r="AO49" s="148" t="s">
        <v>294</v>
      </c>
      <c r="AP49" s="159" t="s">
        <v>408</v>
      </c>
      <c r="AQ49" s="49"/>
      <c r="AR49" s="49"/>
      <c r="AS49" s="49"/>
      <c r="AT49" s="49"/>
      <c r="AU49" s="49"/>
      <c r="AV49" s="49"/>
      <c r="AW49" s="49"/>
      <c r="AX49" s="49"/>
      <c r="AY49" s="49"/>
      <c r="AZ49" s="49"/>
      <c r="BA49" s="49"/>
      <c r="BB49" s="49"/>
      <c r="BC49" s="49"/>
      <c r="BD49" s="49"/>
    </row>
    <row r="50" spans="1:56">
      <c r="A50" s="1">
        <v>47</v>
      </c>
      <c r="B50" s="10" t="s">
        <v>409</v>
      </c>
      <c r="C50" s="28">
        <v>2015</v>
      </c>
      <c r="D50" s="10" t="s">
        <v>410</v>
      </c>
      <c r="E50" s="10" t="s">
        <v>35</v>
      </c>
      <c r="F50" s="10" t="s">
        <v>36</v>
      </c>
      <c r="G50" s="48" t="s">
        <v>411</v>
      </c>
      <c r="H50" s="10" t="s">
        <v>412</v>
      </c>
      <c r="I50" s="48">
        <v>40</v>
      </c>
      <c r="J50" s="10" t="s">
        <v>47</v>
      </c>
      <c r="K50" s="28">
        <v>20</v>
      </c>
      <c r="L50" s="10" t="s">
        <v>40</v>
      </c>
      <c r="M50" s="28">
        <v>20</v>
      </c>
      <c r="N50" s="28">
        <v>4</v>
      </c>
      <c r="O50" s="127"/>
      <c r="P50" s="48"/>
      <c r="Q50" s="48"/>
      <c r="R50" s="48"/>
      <c r="S50" s="49"/>
      <c r="T50" s="49"/>
      <c r="U50" s="49"/>
      <c r="V50" s="49"/>
      <c r="W50" s="49"/>
      <c r="X50" s="49"/>
      <c r="Y50" s="49"/>
      <c r="Z50" s="49"/>
      <c r="AA50" s="49"/>
      <c r="AB50" s="49"/>
      <c r="AC50" s="49" t="s">
        <v>413</v>
      </c>
      <c r="AD50" s="49" t="s">
        <v>414</v>
      </c>
      <c r="AE50" s="49"/>
      <c r="AF50" s="49"/>
      <c r="AG50" s="49"/>
      <c r="AH50" s="49"/>
      <c r="AI50" s="49"/>
      <c r="AJ50" s="49"/>
      <c r="AK50" s="49"/>
      <c r="AL50" s="49"/>
      <c r="AM50" s="49"/>
      <c r="AN50" s="49"/>
      <c r="AO50" s="49" t="s">
        <v>415</v>
      </c>
      <c r="AP50" s="49" t="s">
        <v>416</v>
      </c>
      <c r="AQ50" s="49"/>
      <c r="AR50" s="49"/>
      <c r="AS50" s="49"/>
      <c r="AT50" s="49"/>
      <c r="AU50" s="49"/>
      <c r="AV50" s="49"/>
      <c r="AW50" s="49"/>
      <c r="AX50" s="49"/>
      <c r="AY50" s="49"/>
      <c r="AZ50" s="49"/>
      <c r="BA50" s="49"/>
      <c r="BB50" s="49"/>
      <c r="BC50" s="49"/>
      <c r="BD50" s="49"/>
    </row>
    <row r="51" spans="1:56">
      <c r="A51" s="1">
        <v>48</v>
      </c>
      <c r="B51" s="17" t="s">
        <v>417</v>
      </c>
      <c r="C51" s="39">
        <v>2015</v>
      </c>
      <c r="D51" s="17" t="s">
        <v>202</v>
      </c>
      <c r="E51" s="17" t="s">
        <v>35</v>
      </c>
      <c r="F51" s="17" t="s">
        <v>36</v>
      </c>
      <c r="G51" s="140" t="s">
        <v>418</v>
      </c>
      <c r="H51" s="17"/>
      <c r="I51" s="49">
        <v>140</v>
      </c>
      <c r="J51" s="17" t="s">
        <v>47</v>
      </c>
      <c r="K51" s="39">
        <v>70</v>
      </c>
      <c r="L51" s="17" t="s">
        <v>204</v>
      </c>
      <c r="M51" s="39">
        <v>70</v>
      </c>
      <c r="N51" s="39">
        <v>3</v>
      </c>
      <c r="O51" s="49"/>
      <c r="P51" s="49"/>
      <c r="Q51" s="49" t="s">
        <v>419</v>
      </c>
      <c r="R51" s="49" t="s">
        <v>420</v>
      </c>
      <c r="S51" s="49"/>
      <c r="T51" s="49"/>
      <c r="U51" s="49"/>
      <c r="V51" s="49"/>
      <c r="W51" s="49"/>
      <c r="X51" s="49"/>
      <c r="Y51" s="49"/>
      <c r="Z51" s="49"/>
      <c r="AA51" s="49"/>
      <c r="AB51" s="49"/>
      <c r="AC51" s="49"/>
      <c r="AD51" s="49"/>
      <c r="AE51" s="49"/>
      <c r="AF51" s="49"/>
      <c r="AG51" s="49"/>
      <c r="AH51" s="49"/>
      <c r="AI51" s="49"/>
      <c r="AJ51" s="49"/>
      <c r="AK51" s="49"/>
      <c r="AL51" s="49"/>
      <c r="AM51" s="49"/>
      <c r="AN51" s="49"/>
      <c r="AO51" s="49"/>
      <c r="AP51" s="49"/>
      <c r="AQ51" s="49"/>
      <c r="AR51" s="49"/>
      <c r="AS51" s="49"/>
      <c r="AT51" s="49"/>
      <c r="AU51" s="49"/>
      <c r="AV51" s="49"/>
      <c r="AW51" s="49"/>
      <c r="AX51" s="49"/>
      <c r="AY51" s="49"/>
      <c r="AZ51" s="49"/>
      <c r="BA51" s="49"/>
      <c r="BB51" s="49"/>
      <c r="BC51" s="49"/>
      <c r="BD51" s="49"/>
    </row>
    <row r="52" spans="1:56">
      <c r="A52" s="1">
        <v>49</v>
      </c>
      <c r="B52" s="17" t="s">
        <v>421</v>
      </c>
      <c r="C52" s="39">
        <v>2015</v>
      </c>
      <c r="D52" s="17" t="s">
        <v>202</v>
      </c>
      <c r="E52" s="17" t="s">
        <v>35</v>
      </c>
      <c r="F52" s="17" t="s">
        <v>36</v>
      </c>
      <c r="G52" s="140" t="s">
        <v>422</v>
      </c>
      <c r="H52" s="17" t="s">
        <v>243</v>
      </c>
      <c r="I52" s="49">
        <v>80</v>
      </c>
      <c r="J52" s="17" t="s">
        <v>47</v>
      </c>
      <c r="K52" s="39">
        <v>40</v>
      </c>
      <c r="L52" s="17" t="s">
        <v>204</v>
      </c>
      <c r="M52" s="39">
        <v>40</v>
      </c>
      <c r="N52" s="39">
        <v>3</v>
      </c>
      <c r="O52" s="49"/>
      <c r="P52" s="49"/>
      <c r="Q52" s="49" t="s">
        <v>423</v>
      </c>
      <c r="R52" s="49" t="s">
        <v>424</v>
      </c>
      <c r="S52" s="49"/>
      <c r="T52" s="49"/>
      <c r="U52" s="49" t="s">
        <v>425</v>
      </c>
      <c r="V52" s="49" t="s">
        <v>426</v>
      </c>
      <c r="W52" s="49"/>
      <c r="X52" s="49"/>
      <c r="Y52" s="49" t="s">
        <v>427</v>
      </c>
      <c r="Z52" s="49" t="s">
        <v>428</v>
      </c>
      <c r="AA52" s="49" t="s">
        <v>429</v>
      </c>
      <c r="AB52" s="49" t="s">
        <v>430</v>
      </c>
      <c r="AC52" s="49" t="s">
        <v>431</v>
      </c>
      <c r="AD52" s="49" t="s">
        <v>432</v>
      </c>
      <c r="AE52" s="49"/>
      <c r="AF52" s="49"/>
      <c r="AG52" s="49"/>
      <c r="AH52" s="49"/>
      <c r="AI52" s="49"/>
      <c r="AJ52" s="49"/>
      <c r="AK52" s="49"/>
      <c r="AL52" s="49"/>
      <c r="AM52" s="49"/>
      <c r="AN52" s="49"/>
      <c r="AO52" s="49"/>
      <c r="AP52" s="49"/>
      <c r="AQ52" s="49">
        <v>0</v>
      </c>
      <c r="AR52" s="49" t="s">
        <v>433</v>
      </c>
      <c r="AS52" s="49"/>
      <c r="AT52" s="49"/>
      <c r="AU52" s="49"/>
      <c r="AV52" s="49"/>
      <c r="AW52" s="49"/>
      <c r="AX52" s="49"/>
      <c r="AY52" s="49"/>
      <c r="AZ52" s="49"/>
      <c r="BA52" s="49"/>
      <c r="BB52" s="49"/>
      <c r="BC52" s="49"/>
      <c r="BD52" s="49"/>
    </row>
    <row r="53" spans="1:56">
      <c r="A53" s="1">
        <v>50</v>
      </c>
      <c r="B53" s="17" t="s">
        <v>434</v>
      </c>
      <c r="C53" s="39">
        <v>2015</v>
      </c>
      <c r="D53" s="17" t="s">
        <v>202</v>
      </c>
      <c r="E53" s="17" t="s">
        <v>35</v>
      </c>
      <c r="F53" s="17" t="s">
        <v>36</v>
      </c>
      <c r="G53" s="140" t="s">
        <v>435</v>
      </c>
      <c r="H53" s="17"/>
      <c r="I53" s="49">
        <v>343</v>
      </c>
      <c r="J53" s="17" t="s">
        <v>47</v>
      </c>
      <c r="K53" s="39">
        <v>30</v>
      </c>
      <c r="L53" s="17" t="s">
        <v>204</v>
      </c>
      <c r="M53" s="39">
        <v>30</v>
      </c>
      <c r="N53" s="39">
        <v>4</v>
      </c>
      <c r="O53" s="49"/>
      <c r="P53" s="49"/>
      <c r="Q53" s="49" t="s">
        <v>436</v>
      </c>
      <c r="R53" s="49" t="s">
        <v>437</v>
      </c>
      <c r="S53" s="49"/>
      <c r="T53" s="49"/>
      <c r="U53" s="49"/>
      <c r="V53" s="49"/>
      <c r="W53" s="49"/>
      <c r="X53" s="49"/>
      <c r="Y53" s="49"/>
      <c r="Z53" s="49"/>
      <c r="AA53" s="49"/>
      <c r="AB53" s="49"/>
      <c r="AC53" s="49" t="s">
        <v>438</v>
      </c>
      <c r="AD53" s="49" t="s">
        <v>439</v>
      </c>
      <c r="AE53" s="49"/>
      <c r="AF53" s="49"/>
      <c r="AG53" s="49"/>
      <c r="AH53" s="49"/>
      <c r="AI53" s="49"/>
      <c r="AJ53" s="49"/>
      <c r="AK53" s="49"/>
      <c r="AL53" s="49"/>
      <c r="AM53" s="49"/>
      <c r="AN53" s="49"/>
      <c r="AO53" s="49"/>
      <c r="AP53" s="49"/>
      <c r="AQ53" s="49"/>
      <c r="AR53" s="49"/>
      <c r="AS53" s="49"/>
      <c r="AT53" s="49"/>
      <c r="AU53" s="49"/>
      <c r="AV53" s="49"/>
      <c r="AW53" s="49"/>
      <c r="AX53" s="49"/>
      <c r="AY53" s="49"/>
      <c r="AZ53" s="49"/>
      <c r="BA53" s="49"/>
      <c r="BB53" s="49"/>
      <c r="BC53" s="49"/>
      <c r="BD53" s="49"/>
    </row>
    <row r="54" spans="1:56">
      <c r="A54" s="1">
        <v>51</v>
      </c>
      <c r="B54" s="17" t="s">
        <v>440</v>
      </c>
      <c r="C54" s="39">
        <v>2015</v>
      </c>
      <c r="D54" s="17" t="s">
        <v>202</v>
      </c>
      <c r="E54" s="17" t="s">
        <v>35</v>
      </c>
      <c r="F54" s="17" t="s">
        <v>36</v>
      </c>
      <c r="G54" s="140" t="s">
        <v>441</v>
      </c>
      <c r="H54" s="17" t="s">
        <v>243</v>
      </c>
      <c r="I54" s="49">
        <v>80</v>
      </c>
      <c r="J54" s="17" t="s">
        <v>47</v>
      </c>
      <c r="K54" s="39">
        <v>40</v>
      </c>
      <c r="L54" s="17" t="s">
        <v>204</v>
      </c>
      <c r="M54" s="39">
        <v>40</v>
      </c>
      <c r="N54" s="39">
        <v>4</v>
      </c>
      <c r="O54" s="49"/>
      <c r="P54" s="49"/>
      <c r="Q54" s="49" t="s">
        <v>442</v>
      </c>
      <c r="R54" s="49" t="s">
        <v>443</v>
      </c>
      <c r="S54" s="49"/>
      <c r="T54" s="49"/>
      <c r="U54" s="49" t="s">
        <v>444</v>
      </c>
      <c r="V54" s="49" t="s">
        <v>445</v>
      </c>
      <c r="W54" s="49"/>
      <c r="X54" s="49"/>
      <c r="Y54" s="49"/>
      <c r="Z54" s="49"/>
      <c r="AA54" s="49"/>
      <c r="AB54" s="49"/>
      <c r="AC54" s="49" t="s">
        <v>446</v>
      </c>
      <c r="AD54" s="49" t="s">
        <v>447</v>
      </c>
      <c r="AE54" s="49"/>
      <c r="AF54" s="49"/>
      <c r="AG54" s="49"/>
      <c r="AH54" s="49"/>
      <c r="AI54" s="49"/>
      <c r="AJ54" s="49"/>
      <c r="AK54" s="49"/>
      <c r="AL54" s="49"/>
      <c r="AM54" s="49"/>
      <c r="AN54" s="49"/>
      <c r="AO54" s="49"/>
      <c r="AP54" s="49"/>
      <c r="AQ54" s="49">
        <v>0</v>
      </c>
      <c r="AR54" s="49" t="s">
        <v>445</v>
      </c>
      <c r="AS54" s="49"/>
      <c r="AT54" s="49"/>
      <c r="AU54" s="49"/>
      <c r="AV54" s="49"/>
      <c r="AW54" s="49"/>
      <c r="AX54" s="49"/>
      <c r="AY54" s="49"/>
      <c r="AZ54" s="49"/>
      <c r="BA54" s="49"/>
      <c r="BB54" s="49"/>
      <c r="BC54" s="49"/>
      <c r="BD54" s="49"/>
    </row>
    <row r="55" spans="1:56">
      <c r="A55" s="1">
        <v>52</v>
      </c>
      <c r="B55" s="17" t="s">
        <v>448</v>
      </c>
      <c r="C55" s="39">
        <v>2015</v>
      </c>
      <c r="D55" s="17" t="s">
        <v>202</v>
      </c>
      <c r="E55" s="17" t="s">
        <v>35</v>
      </c>
      <c r="F55" s="17" t="s">
        <v>36</v>
      </c>
      <c r="G55" s="140" t="s">
        <v>449</v>
      </c>
      <c r="H55" s="17" t="s">
        <v>313</v>
      </c>
      <c r="I55" s="49">
        <v>798</v>
      </c>
      <c r="J55" s="17" t="s">
        <v>47</v>
      </c>
      <c r="K55" s="39">
        <v>396</v>
      </c>
      <c r="L55" s="17" t="s">
        <v>204</v>
      </c>
      <c r="M55" s="39">
        <v>402</v>
      </c>
      <c r="N55" s="39">
        <v>3</v>
      </c>
      <c r="O55" s="49"/>
      <c r="P55" s="49"/>
      <c r="Q55" s="49" t="s">
        <v>450</v>
      </c>
      <c r="R55" s="49" t="s">
        <v>451</v>
      </c>
      <c r="S55" s="49"/>
      <c r="T55" s="49"/>
      <c r="U55" s="49"/>
      <c r="V55" s="49"/>
      <c r="W55" s="49"/>
      <c r="X55" s="49"/>
      <c r="Y55" s="49" t="s">
        <v>452</v>
      </c>
      <c r="Z55" s="49" t="s">
        <v>453</v>
      </c>
      <c r="AA55" s="49" t="s">
        <v>454</v>
      </c>
      <c r="AB55" s="49" t="s">
        <v>455</v>
      </c>
      <c r="AC55" s="49" t="s">
        <v>456</v>
      </c>
      <c r="AD55" s="49" t="s">
        <v>457</v>
      </c>
      <c r="AE55" s="49"/>
      <c r="AF55" s="49"/>
      <c r="AG55" s="49"/>
      <c r="AH55" s="49"/>
      <c r="AI55" s="49"/>
      <c r="AJ55" s="49"/>
      <c r="AK55" s="49"/>
      <c r="AL55" s="49"/>
      <c r="AM55" s="49"/>
      <c r="AN55" s="49"/>
      <c r="AO55" s="49"/>
      <c r="AP55" s="49"/>
      <c r="AQ55" s="49"/>
      <c r="AR55" s="49"/>
      <c r="AS55" s="49"/>
      <c r="AT55" s="49"/>
      <c r="AU55" s="49"/>
      <c r="AV55" s="49"/>
      <c r="AW55" s="49"/>
      <c r="AX55" s="49"/>
      <c r="AY55" s="49"/>
      <c r="AZ55" s="49"/>
      <c r="BA55" s="49"/>
      <c r="BB55" s="49"/>
      <c r="BC55" s="49"/>
      <c r="BD55" s="49"/>
    </row>
    <row r="56" spans="1:56">
      <c r="A56" s="1">
        <v>53</v>
      </c>
      <c r="B56" s="17" t="s">
        <v>458</v>
      </c>
      <c r="C56" s="39">
        <v>2015</v>
      </c>
      <c r="D56" s="17" t="s">
        <v>202</v>
      </c>
      <c r="E56" s="17" t="s">
        <v>35</v>
      </c>
      <c r="F56" s="17" t="s">
        <v>36</v>
      </c>
      <c r="G56" s="140" t="s">
        <v>459</v>
      </c>
      <c r="H56" s="17" t="s">
        <v>243</v>
      </c>
      <c r="I56" s="49">
        <v>60</v>
      </c>
      <c r="J56" s="17" t="s">
        <v>47</v>
      </c>
      <c r="K56" s="39">
        <v>30</v>
      </c>
      <c r="L56" s="17" t="s">
        <v>204</v>
      </c>
      <c r="M56" s="39">
        <v>30</v>
      </c>
      <c r="N56" s="39">
        <v>3</v>
      </c>
      <c r="O56" s="49"/>
      <c r="P56" s="49"/>
      <c r="Q56" s="49" t="s">
        <v>460</v>
      </c>
      <c r="R56" s="49" t="s">
        <v>461</v>
      </c>
      <c r="S56" s="49"/>
      <c r="T56" s="49"/>
      <c r="U56" s="49"/>
      <c r="V56" s="49"/>
      <c r="W56" s="49"/>
      <c r="X56" s="49"/>
      <c r="Y56" s="49"/>
      <c r="Z56" s="49"/>
      <c r="AA56" s="49" t="s">
        <v>462</v>
      </c>
      <c r="AB56" s="49" t="s">
        <v>463</v>
      </c>
      <c r="AC56" s="49"/>
      <c r="AD56" s="49"/>
      <c r="AE56" s="49"/>
      <c r="AF56" s="49"/>
      <c r="AG56" s="49"/>
      <c r="AH56" s="49"/>
      <c r="AI56" s="49"/>
      <c r="AJ56" s="49"/>
      <c r="AK56" s="49"/>
      <c r="AL56" s="49"/>
      <c r="AM56" s="49" t="s">
        <v>464</v>
      </c>
      <c r="AN56" s="49" t="s">
        <v>465</v>
      </c>
      <c r="AO56" s="49"/>
      <c r="AP56" s="49"/>
      <c r="AQ56" s="49">
        <v>0</v>
      </c>
      <c r="AR56" s="49">
        <v>0</v>
      </c>
      <c r="AS56" s="49"/>
      <c r="AT56" s="49"/>
      <c r="AU56" s="49"/>
      <c r="AV56" s="49"/>
      <c r="AW56" s="49"/>
      <c r="AX56" s="49"/>
      <c r="AY56" s="49"/>
      <c r="AZ56" s="49"/>
      <c r="BA56" s="49"/>
      <c r="BB56" s="49"/>
      <c r="BC56" s="49"/>
      <c r="BD56" s="49"/>
    </row>
    <row r="57" spans="1:56">
      <c r="A57" s="1">
        <v>55</v>
      </c>
      <c r="B57" s="17" t="s">
        <v>466</v>
      </c>
      <c r="C57" s="39">
        <v>2016</v>
      </c>
      <c r="D57" s="17" t="s">
        <v>202</v>
      </c>
      <c r="E57" s="17" t="s">
        <v>35</v>
      </c>
      <c r="F57" s="17" t="s">
        <v>36</v>
      </c>
      <c r="G57" s="140" t="s">
        <v>467</v>
      </c>
      <c r="H57" s="17" t="s">
        <v>226</v>
      </c>
      <c r="I57" s="49">
        <v>82</v>
      </c>
      <c r="J57" s="17" t="s">
        <v>47</v>
      </c>
      <c r="K57" s="39">
        <v>45</v>
      </c>
      <c r="L57" s="17" t="s">
        <v>468</v>
      </c>
      <c r="M57" s="39">
        <v>37</v>
      </c>
      <c r="N57" s="39">
        <v>2</v>
      </c>
      <c r="O57" s="49"/>
      <c r="P57" s="49"/>
      <c r="Q57" s="49"/>
      <c r="R57" s="49"/>
      <c r="S57" s="49"/>
      <c r="T57" s="49"/>
      <c r="U57" s="49" t="s">
        <v>469</v>
      </c>
      <c r="V57" s="49" t="s">
        <v>470</v>
      </c>
      <c r="W57" s="49" t="s">
        <v>471</v>
      </c>
      <c r="X57" s="49" t="s">
        <v>472</v>
      </c>
      <c r="Y57" s="49"/>
      <c r="Z57" s="49"/>
      <c r="AA57" s="49"/>
      <c r="AB57" s="49"/>
      <c r="AC57" s="49"/>
      <c r="AD57" s="49"/>
      <c r="AE57" s="49"/>
      <c r="AF57" s="49"/>
      <c r="AG57" s="49"/>
      <c r="AH57" s="49"/>
      <c r="AI57" s="49"/>
      <c r="AJ57" s="49"/>
      <c r="AK57" s="49"/>
      <c r="AL57" s="49"/>
      <c r="AM57" s="49" t="s">
        <v>473</v>
      </c>
      <c r="AN57" s="49" t="s">
        <v>474</v>
      </c>
      <c r="AO57" s="49"/>
      <c r="AP57" s="49"/>
      <c r="AQ57" s="49"/>
      <c r="AR57" s="49"/>
      <c r="AS57" s="49"/>
      <c r="AT57" s="49"/>
      <c r="AU57" s="49"/>
      <c r="AV57" s="49"/>
      <c r="AW57" s="49"/>
      <c r="AX57" s="49"/>
      <c r="AY57" s="49"/>
      <c r="AZ57" s="49"/>
      <c r="BA57" s="49"/>
      <c r="BB57" s="49"/>
      <c r="BC57" s="49"/>
      <c r="BD57" s="49"/>
    </row>
    <row r="58" spans="1:56">
      <c r="A58" s="1">
        <v>56</v>
      </c>
      <c r="B58" s="17" t="s">
        <v>475</v>
      </c>
      <c r="C58" s="39">
        <v>2016</v>
      </c>
      <c r="D58" s="17" t="s">
        <v>202</v>
      </c>
      <c r="E58" s="17" t="s">
        <v>35</v>
      </c>
      <c r="F58" s="17" t="s">
        <v>36</v>
      </c>
      <c r="G58" s="140" t="s">
        <v>476</v>
      </c>
      <c r="H58" s="17" t="s">
        <v>226</v>
      </c>
      <c r="I58" s="49">
        <v>180</v>
      </c>
      <c r="J58" s="17" t="s">
        <v>47</v>
      </c>
      <c r="K58" s="39">
        <v>90</v>
      </c>
      <c r="L58" s="17" t="s">
        <v>384</v>
      </c>
      <c r="M58" s="39">
        <v>90</v>
      </c>
      <c r="N58" s="39">
        <v>5</v>
      </c>
      <c r="O58" s="148" t="s">
        <v>477</v>
      </c>
      <c r="P58" s="148" t="s">
        <v>478</v>
      </c>
      <c r="Q58" s="49" t="s">
        <v>479</v>
      </c>
      <c r="R58" s="49" t="s">
        <v>480</v>
      </c>
      <c r="S58" s="49"/>
      <c r="T58" s="49"/>
      <c r="U58" s="49" t="s">
        <v>294</v>
      </c>
      <c r="V58" s="49" t="s">
        <v>481</v>
      </c>
      <c r="W58" s="49"/>
      <c r="X58" s="49"/>
      <c r="Y58" s="49" t="s">
        <v>482</v>
      </c>
      <c r="Z58" s="49" t="s">
        <v>483</v>
      </c>
      <c r="AA58" s="49"/>
      <c r="AB58" s="49"/>
      <c r="AC58" s="49" t="s">
        <v>484</v>
      </c>
      <c r="AD58" s="49" t="s">
        <v>485</v>
      </c>
      <c r="AE58" s="49" t="s">
        <v>486</v>
      </c>
      <c r="AF58" s="49" t="s">
        <v>487</v>
      </c>
      <c r="AG58" s="49"/>
      <c r="AH58" s="49"/>
      <c r="AI58" s="49"/>
      <c r="AJ58" s="49"/>
      <c r="AK58" s="49"/>
      <c r="AL58" s="49"/>
      <c r="AM58" s="49"/>
      <c r="AN58" s="49"/>
      <c r="AO58" s="49"/>
      <c r="AP58" s="49"/>
      <c r="AQ58" s="49"/>
      <c r="AR58" s="49"/>
      <c r="AS58" s="49" t="s">
        <v>488</v>
      </c>
      <c r="AT58" s="49" t="s">
        <v>489</v>
      </c>
      <c r="AU58" s="49"/>
      <c r="AV58" s="49"/>
      <c r="AW58" s="49"/>
      <c r="AX58" s="49"/>
      <c r="AY58" s="49"/>
      <c r="AZ58" s="49"/>
      <c r="BA58" s="49"/>
      <c r="BB58" s="49"/>
      <c r="BC58" s="49"/>
      <c r="BD58" s="49"/>
    </row>
    <row r="59" spans="1:56">
      <c r="A59" s="1">
        <v>57</v>
      </c>
      <c r="B59" s="17" t="s">
        <v>490</v>
      </c>
      <c r="C59" s="39">
        <v>2017</v>
      </c>
      <c r="D59" s="17" t="s">
        <v>202</v>
      </c>
      <c r="E59" s="17" t="s">
        <v>35</v>
      </c>
      <c r="F59" s="17" t="s">
        <v>36</v>
      </c>
      <c r="G59" s="140" t="s">
        <v>491</v>
      </c>
      <c r="H59" s="17" t="s">
        <v>236</v>
      </c>
      <c r="I59" s="49">
        <v>57</v>
      </c>
      <c r="J59" s="17" t="s">
        <v>47</v>
      </c>
      <c r="K59" s="39">
        <v>30</v>
      </c>
      <c r="L59" s="17" t="s">
        <v>204</v>
      </c>
      <c r="M59" s="39">
        <v>27</v>
      </c>
      <c r="N59" s="39">
        <v>5</v>
      </c>
      <c r="O59" s="49"/>
      <c r="P59" s="49"/>
      <c r="Q59" s="49" t="s">
        <v>492</v>
      </c>
      <c r="R59" s="49" t="s">
        <v>493</v>
      </c>
      <c r="S59" s="48"/>
      <c r="T59" s="48"/>
      <c r="U59" s="48"/>
      <c r="V59" s="48"/>
      <c r="W59" s="48"/>
      <c r="X59" s="48"/>
      <c r="Y59" s="48"/>
      <c r="Z59" s="48"/>
      <c r="AA59" s="48"/>
      <c r="AB59" s="48"/>
      <c r="AC59" s="48"/>
      <c r="AD59" s="48"/>
      <c r="AE59" s="48" t="s">
        <v>494</v>
      </c>
      <c r="AF59" s="48" t="s">
        <v>495</v>
      </c>
      <c r="AG59" s="48"/>
      <c r="AH59" s="48"/>
      <c r="AI59" s="48"/>
      <c r="AJ59" s="48"/>
      <c r="AK59" s="48"/>
      <c r="AL59" s="48"/>
      <c r="AM59" s="48"/>
      <c r="AN59" s="48"/>
      <c r="AO59" s="48"/>
      <c r="AP59" s="48"/>
      <c r="AQ59" s="48" t="s">
        <v>496</v>
      </c>
      <c r="AR59" s="48" t="s">
        <v>497</v>
      </c>
      <c r="AS59" s="48"/>
      <c r="AT59" s="48"/>
      <c r="AU59" s="48" t="s">
        <v>43</v>
      </c>
      <c r="AV59" s="160" t="s">
        <v>498</v>
      </c>
      <c r="AW59" s="48"/>
      <c r="AX59" s="48"/>
      <c r="AY59" s="48"/>
      <c r="AZ59" s="48"/>
      <c r="BA59" s="48"/>
      <c r="BB59" s="48"/>
      <c r="BC59" s="48"/>
      <c r="BD59" s="48"/>
    </row>
    <row r="60" spans="1:56">
      <c r="A60" s="1">
        <v>58</v>
      </c>
      <c r="B60" s="17" t="s">
        <v>499</v>
      </c>
      <c r="C60" s="39">
        <v>2017</v>
      </c>
      <c r="D60" s="17" t="s">
        <v>202</v>
      </c>
      <c r="E60" s="17" t="s">
        <v>35</v>
      </c>
      <c r="F60" s="17" t="s">
        <v>36</v>
      </c>
      <c r="G60" s="140" t="s">
        <v>250</v>
      </c>
      <c r="H60" s="17" t="s">
        <v>226</v>
      </c>
      <c r="I60" s="49">
        <v>100</v>
      </c>
      <c r="J60" s="17" t="s">
        <v>47</v>
      </c>
      <c r="K60" s="39">
        <v>50</v>
      </c>
      <c r="L60" s="17" t="s">
        <v>384</v>
      </c>
      <c r="M60" s="39">
        <v>50</v>
      </c>
      <c r="N60" s="39">
        <v>4</v>
      </c>
      <c r="O60" s="49"/>
      <c r="P60" s="49"/>
      <c r="Q60" s="49" t="s">
        <v>500</v>
      </c>
      <c r="R60" s="49" t="s">
        <v>501</v>
      </c>
      <c r="S60" s="48"/>
      <c r="T60" s="48"/>
      <c r="U60" s="48"/>
      <c r="V60" s="48"/>
      <c r="W60" s="48"/>
      <c r="X60" s="48"/>
      <c r="Y60" s="48"/>
      <c r="Z60" s="48"/>
      <c r="AA60" s="48"/>
      <c r="AB60" s="48"/>
      <c r="AC60" s="48"/>
      <c r="AD60" s="48"/>
      <c r="AE60" s="48" t="s">
        <v>494</v>
      </c>
      <c r="AF60" s="48" t="s">
        <v>502</v>
      </c>
      <c r="AG60" s="48"/>
      <c r="AH60" s="48"/>
      <c r="AI60" s="48"/>
      <c r="AJ60" s="48"/>
      <c r="AK60" s="48"/>
      <c r="AL60" s="48"/>
      <c r="AM60" s="48"/>
      <c r="AN60" s="48"/>
      <c r="AO60" s="48"/>
      <c r="AP60" s="48"/>
      <c r="AQ60" s="48"/>
      <c r="AR60" s="48"/>
      <c r="AS60" s="48"/>
      <c r="AT60" s="48"/>
      <c r="AU60" s="48" t="s">
        <v>43</v>
      </c>
      <c r="AV60" s="160"/>
      <c r="AW60" s="48"/>
      <c r="AX60" s="48"/>
      <c r="AY60" s="48"/>
      <c r="AZ60" s="48"/>
      <c r="BA60" s="48"/>
      <c r="BB60" s="48"/>
      <c r="BC60" s="48"/>
      <c r="BD60" s="48"/>
    </row>
    <row r="61" spans="1:56">
      <c r="A61" s="1">
        <v>59</v>
      </c>
      <c r="B61" s="10" t="s">
        <v>503</v>
      </c>
      <c r="C61" s="28">
        <v>2018</v>
      </c>
      <c r="D61" s="10" t="s">
        <v>124</v>
      </c>
      <c r="E61" s="10" t="s">
        <v>35</v>
      </c>
      <c r="F61" s="10" t="s">
        <v>36</v>
      </c>
      <c r="G61" s="48" t="s">
        <v>504</v>
      </c>
      <c r="H61" s="10" t="s">
        <v>505</v>
      </c>
      <c r="I61" s="48">
        <v>81</v>
      </c>
      <c r="J61" s="10" t="s">
        <v>47</v>
      </c>
      <c r="K61" s="28">
        <v>41</v>
      </c>
      <c r="L61" s="10" t="s">
        <v>40</v>
      </c>
      <c r="M61" s="28">
        <v>40</v>
      </c>
      <c r="N61" s="28">
        <v>3</v>
      </c>
      <c r="O61" s="48"/>
      <c r="P61" s="127"/>
      <c r="Q61" s="48" t="s">
        <v>506</v>
      </c>
      <c r="R61" s="48" t="s">
        <v>507</v>
      </c>
      <c r="S61" s="48"/>
      <c r="T61" s="48"/>
      <c r="U61" s="48"/>
      <c r="V61" s="48"/>
      <c r="W61" s="48"/>
      <c r="X61" s="48"/>
      <c r="Y61" s="48"/>
      <c r="Z61" s="48"/>
      <c r="AA61" s="48"/>
      <c r="AB61" s="48"/>
      <c r="AC61" s="48" t="s">
        <v>508</v>
      </c>
      <c r="AD61" s="48" t="s">
        <v>509</v>
      </c>
      <c r="AE61" s="48"/>
      <c r="AF61" s="48"/>
      <c r="AG61" s="48"/>
      <c r="AH61" s="48"/>
      <c r="AI61" s="48"/>
      <c r="AJ61" s="48"/>
      <c r="AK61" s="48"/>
      <c r="AL61" s="48"/>
      <c r="AM61" s="48" t="s">
        <v>510</v>
      </c>
      <c r="AN61" s="48" t="s">
        <v>511</v>
      </c>
      <c r="AO61" s="48"/>
      <c r="AP61" s="48"/>
      <c r="AQ61" s="48">
        <v>0</v>
      </c>
      <c r="AR61" s="48">
        <v>0</v>
      </c>
      <c r="AS61" s="48"/>
      <c r="AT61" s="48"/>
      <c r="AU61" s="48" t="s">
        <v>43</v>
      </c>
      <c r="AV61" s="160" t="s">
        <v>512</v>
      </c>
      <c r="AW61" s="48"/>
      <c r="AX61" s="48"/>
      <c r="AY61" s="48"/>
      <c r="AZ61" s="48"/>
      <c r="BA61" s="48"/>
      <c r="BB61" s="48"/>
      <c r="BC61" s="48"/>
      <c r="BD61" s="48"/>
    </row>
    <row r="62" spans="1:56">
      <c r="A62" s="1">
        <v>60</v>
      </c>
      <c r="B62" s="10" t="s">
        <v>513</v>
      </c>
      <c r="C62" s="28">
        <v>2018</v>
      </c>
      <c r="D62" s="10" t="s">
        <v>108</v>
      </c>
      <c r="E62" s="10" t="s">
        <v>35</v>
      </c>
      <c r="F62" s="10" t="s">
        <v>36</v>
      </c>
      <c r="G62" s="48" t="s">
        <v>514</v>
      </c>
      <c r="H62" s="10" t="s">
        <v>515</v>
      </c>
      <c r="I62" s="48">
        <v>235</v>
      </c>
      <c r="J62" s="10" t="s">
        <v>47</v>
      </c>
      <c r="K62" s="28">
        <v>120</v>
      </c>
      <c r="L62" s="10" t="s">
        <v>516</v>
      </c>
      <c r="M62" s="28">
        <v>115</v>
      </c>
      <c r="N62" s="28">
        <v>1</v>
      </c>
      <c r="O62" s="127"/>
      <c r="P62" s="48"/>
      <c r="Q62" s="48"/>
      <c r="R62" s="48"/>
      <c r="S62" s="48"/>
      <c r="T62" s="48"/>
      <c r="U62" s="48" t="s">
        <v>517</v>
      </c>
      <c r="V62" s="48" t="s">
        <v>518</v>
      </c>
      <c r="W62" s="48"/>
      <c r="X62" s="48"/>
      <c r="Y62" s="48" t="s">
        <v>519</v>
      </c>
      <c r="Z62" s="48" t="s">
        <v>520</v>
      </c>
      <c r="AA62" s="48"/>
      <c r="AB62" s="48"/>
      <c r="AC62" s="48"/>
      <c r="AD62" s="48"/>
      <c r="AE62" s="48" t="s">
        <v>521</v>
      </c>
      <c r="AF62" s="48" t="s">
        <v>522</v>
      </c>
      <c r="AG62" s="48"/>
      <c r="AH62" s="48"/>
      <c r="AI62" s="48"/>
      <c r="AJ62" s="48"/>
      <c r="AK62" s="48"/>
      <c r="AL62" s="48"/>
      <c r="AM62" s="48" t="s">
        <v>523</v>
      </c>
      <c r="AN62" s="48" t="s">
        <v>524</v>
      </c>
      <c r="AO62" s="48"/>
      <c r="AP62" s="48"/>
      <c r="AQ62" s="48"/>
      <c r="AR62" s="48"/>
      <c r="AS62" s="48"/>
      <c r="AT62" s="48"/>
      <c r="AU62" s="48" t="s">
        <v>43</v>
      </c>
      <c r="AV62" s="160" t="s">
        <v>498</v>
      </c>
      <c r="AW62" s="48"/>
      <c r="AX62" s="48"/>
      <c r="AY62" s="48"/>
      <c r="AZ62" s="48"/>
      <c r="BA62" s="48"/>
      <c r="BB62" s="48"/>
      <c r="BC62" s="48"/>
      <c r="BD62" s="48"/>
    </row>
    <row r="63" spans="1:56">
      <c r="A63" s="1">
        <v>61</v>
      </c>
      <c r="B63" s="17" t="s">
        <v>525</v>
      </c>
      <c r="C63" s="39">
        <v>2018</v>
      </c>
      <c r="D63" s="17" t="s">
        <v>202</v>
      </c>
      <c r="E63" s="17" t="s">
        <v>35</v>
      </c>
      <c r="F63" s="17" t="s">
        <v>36</v>
      </c>
      <c r="G63" s="140" t="s">
        <v>526</v>
      </c>
      <c r="H63" s="17" t="s">
        <v>236</v>
      </c>
      <c r="I63" s="49">
        <v>80</v>
      </c>
      <c r="J63" s="17" t="s">
        <v>47</v>
      </c>
      <c r="K63" s="39">
        <v>35</v>
      </c>
      <c r="L63" s="17" t="s">
        <v>384</v>
      </c>
      <c r="M63" s="39">
        <v>34</v>
      </c>
      <c r="N63" s="39">
        <v>5</v>
      </c>
      <c r="O63" s="49"/>
      <c r="P63" s="49"/>
      <c r="Q63" s="49" t="s">
        <v>527</v>
      </c>
      <c r="R63" s="49" t="s">
        <v>528</v>
      </c>
      <c r="S63" s="48"/>
      <c r="T63" s="48"/>
      <c r="U63" s="48"/>
      <c r="V63" s="48"/>
      <c r="W63" s="48"/>
      <c r="X63" s="48"/>
      <c r="Y63" s="48"/>
      <c r="Z63" s="48"/>
      <c r="AA63" s="48"/>
      <c r="AB63" s="48"/>
      <c r="AC63" s="48" t="s">
        <v>529</v>
      </c>
      <c r="AD63" s="48" t="s">
        <v>530</v>
      </c>
      <c r="AE63" s="48" t="s">
        <v>531</v>
      </c>
      <c r="AF63" s="48" t="s">
        <v>532</v>
      </c>
      <c r="AG63" s="48"/>
      <c r="AH63" s="48"/>
      <c r="AI63" s="48"/>
      <c r="AJ63" s="48"/>
      <c r="AK63" s="48"/>
      <c r="AL63" s="48"/>
      <c r="AM63" s="48"/>
      <c r="AN63" s="48"/>
      <c r="AO63" s="48" t="s">
        <v>533</v>
      </c>
      <c r="AP63" s="48" t="s">
        <v>534</v>
      </c>
      <c r="AQ63" s="48"/>
      <c r="AR63" s="48"/>
      <c r="AS63" s="48"/>
      <c r="AT63" s="48"/>
      <c r="AU63" s="48" t="s">
        <v>43</v>
      </c>
      <c r="AV63" s="160" t="s">
        <v>498</v>
      </c>
      <c r="AW63" s="48"/>
      <c r="AX63" s="48"/>
      <c r="AY63" s="48"/>
      <c r="AZ63" s="48"/>
      <c r="BA63" s="48"/>
      <c r="BB63" s="48"/>
      <c r="BC63" s="48"/>
      <c r="BD63" s="48"/>
    </row>
    <row r="64" spans="1:56">
      <c r="A64" s="1">
        <v>62</v>
      </c>
      <c r="B64" s="17" t="s">
        <v>535</v>
      </c>
      <c r="C64" s="39">
        <v>2018</v>
      </c>
      <c r="D64" s="17" t="s">
        <v>202</v>
      </c>
      <c r="E64" s="17" t="s">
        <v>35</v>
      </c>
      <c r="F64" s="17" t="s">
        <v>36</v>
      </c>
      <c r="G64" s="140" t="s">
        <v>467</v>
      </c>
      <c r="H64" s="17" t="s">
        <v>226</v>
      </c>
      <c r="I64" s="49">
        <v>108</v>
      </c>
      <c r="J64" s="17" t="s">
        <v>47</v>
      </c>
      <c r="K64" s="39">
        <v>54</v>
      </c>
      <c r="L64" s="17" t="s">
        <v>244</v>
      </c>
      <c r="M64" s="39">
        <v>54</v>
      </c>
      <c r="N64" s="39">
        <v>5</v>
      </c>
      <c r="O64" s="49" t="s">
        <v>536</v>
      </c>
      <c r="P64" s="49" t="s">
        <v>537</v>
      </c>
      <c r="Q64" s="49" t="s">
        <v>538</v>
      </c>
      <c r="R64" s="49" t="s">
        <v>539</v>
      </c>
      <c r="S64" s="48"/>
      <c r="T64" s="48"/>
      <c r="U64" s="48"/>
      <c r="V64" s="48"/>
      <c r="W64" s="48"/>
      <c r="X64" s="48"/>
      <c r="Y64" s="48"/>
      <c r="Z64" s="48"/>
      <c r="AA64" s="48"/>
      <c r="AB64" s="48"/>
      <c r="AC64" s="48"/>
      <c r="AD64" s="48"/>
      <c r="AE64" s="48"/>
      <c r="AF64" s="48"/>
      <c r="AG64" s="48"/>
      <c r="AH64" s="48"/>
      <c r="AI64" s="48"/>
      <c r="AJ64" s="48"/>
      <c r="AK64" s="48"/>
      <c r="AL64" s="48"/>
      <c r="AM64" s="48" t="s">
        <v>540</v>
      </c>
      <c r="AN64" s="48" t="s">
        <v>541</v>
      </c>
      <c r="AO64" s="48"/>
      <c r="AP64" s="48"/>
      <c r="AQ64" s="48">
        <v>0</v>
      </c>
      <c r="AR64" s="48">
        <v>0</v>
      </c>
      <c r="AS64" s="48"/>
      <c r="AT64" s="48"/>
      <c r="AU64" s="48"/>
      <c r="AV64" s="48"/>
      <c r="AW64" s="48"/>
      <c r="AX64" s="48"/>
      <c r="AY64" s="48"/>
      <c r="AZ64" s="48"/>
      <c r="BA64" s="48"/>
      <c r="BB64" s="48"/>
      <c r="BC64" s="48"/>
      <c r="BD64" s="48"/>
    </row>
    <row r="65" spans="1:56">
      <c r="A65" s="1">
        <v>63</v>
      </c>
      <c r="B65" s="17" t="s">
        <v>542</v>
      </c>
      <c r="C65" s="39">
        <v>2018</v>
      </c>
      <c r="D65" s="17" t="s">
        <v>202</v>
      </c>
      <c r="E65" s="17" t="s">
        <v>35</v>
      </c>
      <c r="F65" s="17" t="s">
        <v>36</v>
      </c>
      <c r="G65" s="140" t="s">
        <v>543</v>
      </c>
      <c r="H65" s="17" t="s">
        <v>215</v>
      </c>
      <c r="I65" s="49">
        <v>60</v>
      </c>
      <c r="J65" s="17" t="s">
        <v>47</v>
      </c>
      <c r="K65" s="39">
        <v>30</v>
      </c>
      <c r="L65" s="17" t="s">
        <v>204</v>
      </c>
      <c r="M65" s="39">
        <v>30</v>
      </c>
      <c r="N65" s="39">
        <v>3</v>
      </c>
      <c r="O65" s="49"/>
      <c r="P65" s="49"/>
      <c r="Q65" s="49" t="s">
        <v>544</v>
      </c>
      <c r="R65" s="49" t="s">
        <v>545</v>
      </c>
      <c r="S65" s="48"/>
      <c r="T65" s="48"/>
      <c r="U65" s="48"/>
      <c r="V65" s="48"/>
      <c r="W65" s="48"/>
      <c r="X65" s="48"/>
      <c r="Y65" s="48"/>
      <c r="Z65" s="48"/>
      <c r="AA65" s="48"/>
      <c r="AB65" s="48"/>
      <c r="AC65" s="48"/>
      <c r="AD65" s="48"/>
      <c r="AE65" s="48"/>
      <c r="AF65" s="48"/>
      <c r="AG65" s="48"/>
      <c r="AH65" s="48"/>
      <c r="AI65" s="48"/>
      <c r="AJ65" s="48"/>
      <c r="AK65" s="48"/>
      <c r="AL65" s="48"/>
      <c r="AM65" s="48">
        <v>18</v>
      </c>
      <c r="AN65" s="48">
        <v>19</v>
      </c>
      <c r="AO65" s="48"/>
      <c r="AP65" s="48"/>
      <c r="AQ65" s="48"/>
      <c r="AR65" s="48"/>
      <c r="AS65" s="48"/>
      <c r="AT65" s="48"/>
      <c r="AU65" s="48" t="s">
        <v>43</v>
      </c>
      <c r="AV65" s="48"/>
      <c r="AW65" s="48"/>
      <c r="AX65" s="48"/>
      <c r="AY65" s="48"/>
      <c r="AZ65" s="48"/>
      <c r="BA65" s="48"/>
      <c r="BB65" s="48"/>
      <c r="BC65" s="48"/>
      <c r="BD65" s="48"/>
    </row>
    <row r="66" spans="1:46">
      <c r="A66" s="1">
        <v>64</v>
      </c>
      <c r="B66" s="17" t="s">
        <v>546</v>
      </c>
      <c r="C66" s="39">
        <v>2018</v>
      </c>
      <c r="D66" s="17" t="s">
        <v>202</v>
      </c>
      <c r="E66" s="17" t="s">
        <v>35</v>
      </c>
      <c r="F66" s="17" t="s">
        <v>36</v>
      </c>
      <c r="G66" s="140" t="s">
        <v>547</v>
      </c>
      <c r="H66" s="17" t="s">
        <v>226</v>
      </c>
      <c r="I66" s="49">
        <v>78</v>
      </c>
      <c r="J66" s="17" t="s">
        <v>47</v>
      </c>
      <c r="K66" s="39">
        <v>39</v>
      </c>
      <c r="L66" s="17" t="s">
        <v>244</v>
      </c>
      <c r="M66" s="39">
        <v>39</v>
      </c>
      <c r="N66" s="39">
        <v>2</v>
      </c>
      <c r="O66" s="49"/>
      <c r="P66" s="49"/>
      <c r="Q66" s="49"/>
      <c r="R66" s="49"/>
      <c r="S66" s="48"/>
      <c r="T66" s="48"/>
      <c r="U66" s="48"/>
      <c r="V66" s="48"/>
      <c r="W66" s="173"/>
      <c r="X66" s="173"/>
      <c r="Y66" s="48" t="s">
        <v>548</v>
      </c>
      <c r="Z66" s="48" t="s">
        <v>549</v>
      </c>
      <c r="AA66" s="48"/>
      <c r="AB66" s="48"/>
      <c r="AC66" s="48" t="s">
        <v>550</v>
      </c>
      <c r="AD66" s="48" t="s">
        <v>551</v>
      </c>
      <c r="AE66" s="48"/>
      <c r="AF66" s="48"/>
      <c r="AG66" s="48" t="s">
        <v>552</v>
      </c>
      <c r="AH66" s="48" t="s">
        <v>553</v>
      </c>
      <c r="AI66" s="48"/>
      <c r="AJ66" s="48"/>
      <c r="AK66" s="48"/>
      <c r="AL66" s="48"/>
      <c r="AM66" s="48"/>
      <c r="AN66" s="48"/>
      <c r="AO66" s="48"/>
      <c r="AP66" s="48"/>
      <c r="AQ66" s="48"/>
      <c r="AR66" s="48"/>
      <c r="AS66" s="48"/>
      <c r="AT66" s="48"/>
    </row>
    <row r="67" spans="1:46">
      <c r="A67" s="1">
        <v>65</v>
      </c>
      <c r="B67" s="17" t="s">
        <v>554</v>
      </c>
      <c r="C67" s="39">
        <v>2018</v>
      </c>
      <c r="D67" s="17" t="s">
        <v>202</v>
      </c>
      <c r="E67" s="17" t="s">
        <v>35</v>
      </c>
      <c r="F67" s="17" t="s">
        <v>36</v>
      </c>
      <c r="G67" s="140" t="s">
        <v>555</v>
      </c>
      <c r="H67" s="17" t="s">
        <v>226</v>
      </c>
      <c r="I67" s="49">
        <v>80</v>
      </c>
      <c r="J67" s="17" t="s">
        <v>47</v>
      </c>
      <c r="K67" s="39">
        <v>40</v>
      </c>
      <c r="L67" s="17" t="s">
        <v>204</v>
      </c>
      <c r="M67" s="39">
        <v>40</v>
      </c>
      <c r="N67" s="39">
        <v>2</v>
      </c>
      <c r="O67" s="49" t="s">
        <v>556</v>
      </c>
      <c r="P67" s="49" t="s">
        <v>557</v>
      </c>
      <c r="Q67" s="49" t="s">
        <v>558</v>
      </c>
      <c r="R67" s="49" t="s">
        <v>559</v>
      </c>
      <c r="S67" s="48"/>
      <c r="T67" s="48"/>
      <c r="U67" s="48"/>
      <c r="V67" s="48"/>
      <c r="W67" s="173"/>
      <c r="X67" s="173"/>
      <c r="Y67" s="48"/>
      <c r="Z67" s="48"/>
      <c r="AA67" s="48"/>
      <c r="AB67" s="48"/>
      <c r="AC67" s="48"/>
      <c r="AD67" s="48"/>
      <c r="AE67" s="48"/>
      <c r="AF67" s="48"/>
      <c r="AG67" s="48"/>
      <c r="AH67" s="48"/>
      <c r="AI67" s="48"/>
      <c r="AJ67" s="48"/>
      <c r="AK67" s="48"/>
      <c r="AL67" s="48"/>
      <c r="AM67" s="48"/>
      <c r="AN67" s="48"/>
      <c r="AO67" s="48"/>
      <c r="AP67" s="48"/>
      <c r="AQ67" s="48"/>
      <c r="AR67" s="48"/>
      <c r="AS67" s="48"/>
      <c r="AT67" s="48"/>
    </row>
    <row r="68" spans="1:46">
      <c r="A68" s="1">
        <v>66</v>
      </c>
      <c r="B68" s="17" t="s">
        <v>560</v>
      </c>
      <c r="C68" s="39">
        <v>2018</v>
      </c>
      <c r="D68" s="17" t="s">
        <v>202</v>
      </c>
      <c r="E68" s="17" t="s">
        <v>35</v>
      </c>
      <c r="F68" s="17" t="s">
        <v>36</v>
      </c>
      <c r="G68" s="140" t="s">
        <v>561</v>
      </c>
      <c r="H68" s="17" t="s">
        <v>236</v>
      </c>
      <c r="I68" s="49">
        <v>146</v>
      </c>
      <c r="J68" s="17" t="s">
        <v>47</v>
      </c>
      <c r="K68" s="39">
        <v>73</v>
      </c>
      <c r="L68" s="17" t="s">
        <v>204</v>
      </c>
      <c r="M68" s="39">
        <v>73</v>
      </c>
      <c r="N68" s="39">
        <v>5</v>
      </c>
      <c r="O68" s="49"/>
      <c r="P68" s="49"/>
      <c r="Q68" s="49"/>
      <c r="R68" s="49"/>
      <c r="S68" s="48"/>
      <c r="T68" s="48"/>
      <c r="U68" s="48"/>
      <c r="V68" s="48"/>
      <c r="W68" s="173"/>
      <c r="X68" s="173"/>
      <c r="Y68" s="48"/>
      <c r="Z68" s="48"/>
      <c r="AA68" s="48"/>
      <c r="AB68" s="48"/>
      <c r="AC68" s="48" t="s">
        <v>562</v>
      </c>
      <c r="AD68" s="48" t="s">
        <v>563</v>
      </c>
      <c r="AE68" s="48"/>
      <c r="AF68" s="48"/>
      <c r="AG68" s="48" t="s">
        <v>564</v>
      </c>
      <c r="AH68" s="48" t="s">
        <v>565</v>
      </c>
      <c r="AI68" s="48"/>
      <c r="AJ68" s="48"/>
      <c r="AK68" s="48"/>
      <c r="AL68" s="48"/>
      <c r="AM68" s="48"/>
      <c r="AN68" s="48"/>
      <c r="AO68" s="48"/>
      <c r="AP68" s="48"/>
      <c r="AQ68" s="48"/>
      <c r="AR68" s="48"/>
      <c r="AS68" s="48"/>
      <c r="AT68" s="48"/>
    </row>
    <row r="69" spans="1:46">
      <c r="A69" s="1">
        <v>67</v>
      </c>
      <c r="B69" s="17" t="s">
        <v>566</v>
      </c>
      <c r="C69" s="39">
        <v>2018</v>
      </c>
      <c r="D69" s="17" t="s">
        <v>202</v>
      </c>
      <c r="E69" s="17" t="s">
        <v>35</v>
      </c>
      <c r="F69" s="17" t="s">
        <v>36</v>
      </c>
      <c r="G69" s="140" t="s">
        <v>567</v>
      </c>
      <c r="H69" s="17" t="s">
        <v>226</v>
      </c>
      <c r="I69" s="49">
        <v>80</v>
      </c>
      <c r="J69" s="17" t="s">
        <v>47</v>
      </c>
      <c r="K69" s="39">
        <v>40</v>
      </c>
      <c r="L69" s="17" t="s">
        <v>204</v>
      </c>
      <c r="M69" s="39">
        <v>40</v>
      </c>
      <c r="N69" s="39">
        <v>2</v>
      </c>
      <c r="O69" s="49"/>
      <c r="P69" s="49"/>
      <c r="Q69" s="49" t="s">
        <v>568</v>
      </c>
      <c r="R69" s="49" t="s">
        <v>569</v>
      </c>
      <c r="S69" s="48"/>
      <c r="T69" s="48"/>
      <c r="U69" s="48"/>
      <c r="V69" s="48"/>
      <c r="W69" s="173"/>
      <c r="X69" s="173"/>
      <c r="Y69" s="48"/>
      <c r="Z69" s="48"/>
      <c r="AA69" s="48"/>
      <c r="AB69" s="48"/>
      <c r="AC69" s="48" t="s">
        <v>570</v>
      </c>
      <c r="AD69" s="48" t="s">
        <v>571</v>
      </c>
      <c r="AE69" s="48"/>
      <c r="AF69" s="48"/>
      <c r="AG69" s="48" t="s">
        <v>572</v>
      </c>
      <c r="AH69" s="48" t="s">
        <v>573</v>
      </c>
      <c r="AI69" s="48"/>
      <c r="AJ69" s="48"/>
      <c r="AK69" s="48"/>
      <c r="AL69" s="48"/>
      <c r="AM69" s="48"/>
      <c r="AN69" s="48"/>
      <c r="AO69" s="48"/>
      <c r="AP69" s="48"/>
      <c r="AQ69" s="48"/>
      <c r="AR69" s="48"/>
      <c r="AS69" s="48"/>
      <c r="AT69" s="48"/>
    </row>
    <row r="70" spans="1:46">
      <c r="A70" s="1">
        <v>68</v>
      </c>
      <c r="B70" s="17" t="s">
        <v>574</v>
      </c>
      <c r="C70" s="39">
        <v>2018</v>
      </c>
      <c r="D70" s="17" t="s">
        <v>202</v>
      </c>
      <c r="E70" s="17" t="s">
        <v>35</v>
      </c>
      <c r="F70" s="17" t="s">
        <v>36</v>
      </c>
      <c r="G70" s="140" t="s">
        <v>575</v>
      </c>
      <c r="H70" s="17" t="s">
        <v>226</v>
      </c>
      <c r="I70" s="49">
        <v>40</v>
      </c>
      <c r="J70" s="17" t="s">
        <v>47</v>
      </c>
      <c r="K70" s="39">
        <v>20</v>
      </c>
      <c r="L70" s="17" t="s">
        <v>204</v>
      </c>
      <c r="M70" s="39">
        <v>20</v>
      </c>
      <c r="N70" s="39">
        <v>4</v>
      </c>
      <c r="O70" s="49"/>
      <c r="P70" s="49"/>
      <c r="Q70" s="49" t="s">
        <v>576</v>
      </c>
      <c r="R70" s="49" t="s">
        <v>577</v>
      </c>
      <c r="S70" s="48"/>
      <c r="T70" s="48"/>
      <c r="U70" s="48"/>
      <c r="V70" s="48"/>
      <c r="W70" s="173"/>
      <c r="X70" s="173"/>
      <c r="Y70" s="48"/>
      <c r="Z70" s="48"/>
      <c r="AA70" s="48"/>
      <c r="AB70" s="48"/>
      <c r="AC70" s="48" t="s">
        <v>578</v>
      </c>
      <c r="AD70" s="48" t="s">
        <v>579</v>
      </c>
      <c r="AE70" s="48"/>
      <c r="AF70" s="48"/>
      <c r="AG70" s="48" t="s">
        <v>580</v>
      </c>
      <c r="AH70" s="48" t="s">
        <v>581</v>
      </c>
      <c r="AI70" s="48"/>
      <c r="AJ70" s="48"/>
      <c r="AK70" s="48"/>
      <c r="AL70" s="48"/>
      <c r="AM70" s="48"/>
      <c r="AN70" s="48"/>
      <c r="AO70" s="48"/>
      <c r="AP70" s="48"/>
      <c r="AQ70" s="48"/>
      <c r="AR70" s="48"/>
      <c r="AS70" s="48"/>
      <c r="AT70" s="48"/>
    </row>
    <row r="71" spans="1:48">
      <c r="A71" s="1">
        <v>69</v>
      </c>
      <c r="B71" s="17" t="s">
        <v>582</v>
      </c>
      <c r="C71" s="39">
        <v>2018</v>
      </c>
      <c r="D71" s="17" t="s">
        <v>202</v>
      </c>
      <c r="E71" s="17" t="s">
        <v>35</v>
      </c>
      <c r="F71" s="17" t="s">
        <v>36</v>
      </c>
      <c r="G71" s="140" t="s">
        <v>583</v>
      </c>
      <c r="H71" s="17" t="s">
        <v>226</v>
      </c>
      <c r="I71" s="49">
        <v>156</v>
      </c>
      <c r="J71" s="17" t="s">
        <v>47</v>
      </c>
      <c r="K71" s="39">
        <v>78</v>
      </c>
      <c r="L71" s="17" t="s">
        <v>204</v>
      </c>
      <c r="M71" s="39">
        <v>78</v>
      </c>
      <c r="N71" s="39">
        <v>5</v>
      </c>
      <c r="O71" s="49"/>
      <c r="P71" s="49"/>
      <c r="Q71" s="49" t="s">
        <v>584</v>
      </c>
      <c r="R71" s="49" t="s">
        <v>585</v>
      </c>
      <c r="S71" s="127"/>
      <c r="T71" s="127"/>
      <c r="U71" s="127"/>
      <c r="V71" s="127"/>
      <c r="W71" s="174"/>
      <c r="X71" s="173"/>
      <c r="Y71" s="48"/>
      <c r="Z71" s="48"/>
      <c r="AA71" s="48" t="s">
        <v>586</v>
      </c>
      <c r="AB71" s="48" t="s">
        <v>587</v>
      </c>
      <c r="AC71" s="48"/>
      <c r="AD71" s="48"/>
      <c r="AE71" s="48" t="s">
        <v>588</v>
      </c>
      <c r="AF71" s="48" t="s">
        <v>589</v>
      </c>
      <c r="AG71" s="48"/>
      <c r="AH71" s="48"/>
      <c r="AI71" s="48"/>
      <c r="AJ71" s="48"/>
      <c r="AK71" s="48"/>
      <c r="AL71" s="48"/>
      <c r="AM71" s="48" t="s">
        <v>590</v>
      </c>
      <c r="AN71" s="48" t="s">
        <v>591</v>
      </c>
      <c r="AO71" s="48"/>
      <c r="AP71" s="48"/>
      <c r="AQ71" s="48"/>
      <c r="AR71" s="48"/>
      <c r="AS71" s="48"/>
      <c r="AT71" s="48"/>
      <c r="AV71" s="2" t="s">
        <v>43</v>
      </c>
    </row>
    <row r="72" spans="1:47">
      <c r="A72" s="1">
        <v>70</v>
      </c>
      <c r="B72" s="10" t="s">
        <v>592</v>
      </c>
      <c r="C72" s="28">
        <v>2019</v>
      </c>
      <c r="D72" s="10" t="s">
        <v>124</v>
      </c>
      <c r="E72" s="10" t="s">
        <v>35</v>
      </c>
      <c r="F72" s="10" t="s">
        <v>593</v>
      </c>
      <c r="G72" s="48" t="s">
        <v>594</v>
      </c>
      <c r="H72" s="10" t="s">
        <v>595</v>
      </c>
      <c r="I72" s="48">
        <v>112</v>
      </c>
      <c r="J72" s="10" t="s">
        <v>47</v>
      </c>
      <c r="K72" s="28">
        <v>56</v>
      </c>
      <c r="L72" s="10" t="s">
        <v>40</v>
      </c>
      <c r="M72" s="28">
        <v>56</v>
      </c>
      <c r="N72" s="28">
        <v>4</v>
      </c>
      <c r="O72" s="127"/>
      <c r="P72" s="48"/>
      <c r="Q72" s="48" t="s">
        <v>596</v>
      </c>
      <c r="R72" s="48" t="s">
        <v>597</v>
      </c>
      <c r="S72" s="127"/>
      <c r="T72" s="127"/>
      <c r="U72" s="127"/>
      <c r="V72" s="127"/>
      <c r="W72" s="176" t="s">
        <v>598</v>
      </c>
      <c r="X72" s="176" t="s">
        <v>599</v>
      </c>
      <c r="Y72" s="48"/>
      <c r="Z72" s="48"/>
      <c r="AA72" s="48"/>
      <c r="AB72" s="48"/>
      <c r="AC72" s="48" t="s">
        <v>600</v>
      </c>
      <c r="AD72" s="48" t="s">
        <v>601</v>
      </c>
      <c r="AE72" s="48"/>
      <c r="AF72" s="48"/>
      <c r="AG72" s="48"/>
      <c r="AH72" s="48"/>
      <c r="AI72" s="48"/>
      <c r="AJ72" s="48"/>
      <c r="AK72" s="48"/>
      <c r="AL72" s="48"/>
      <c r="AM72" s="48" t="s">
        <v>602</v>
      </c>
      <c r="AN72" s="48" t="s">
        <v>603</v>
      </c>
      <c r="AO72" s="48"/>
      <c r="AP72" s="48"/>
      <c r="AQ72" s="48">
        <v>0</v>
      </c>
      <c r="AR72" s="48">
        <v>1</v>
      </c>
      <c r="AS72" s="48"/>
      <c r="AT72" s="48"/>
      <c r="AU72" s="2" t="s">
        <v>604</v>
      </c>
    </row>
    <row r="73" spans="1:48">
      <c r="A73" s="1">
        <v>71</v>
      </c>
      <c r="B73" s="10" t="s">
        <v>605</v>
      </c>
      <c r="C73" s="28">
        <v>2019</v>
      </c>
      <c r="D73" s="10" t="s">
        <v>124</v>
      </c>
      <c r="E73" s="10" t="s">
        <v>35</v>
      </c>
      <c r="F73" s="10" t="s">
        <v>36</v>
      </c>
      <c r="G73" s="48" t="s">
        <v>606</v>
      </c>
      <c r="H73" s="10" t="s">
        <v>607</v>
      </c>
      <c r="I73" s="48">
        <v>100</v>
      </c>
      <c r="J73" s="10" t="s">
        <v>47</v>
      </c>
      <c r="K73" s="28">
        <v>50</v>
      </c>
      <c r="L73" s="10" t="s">
        <v>40</v>
      </c>
      <c r="M73" s="28">
        <v>50</v>
      </c>
      <c r="N73" s="28">
        <v>4</v>
      </c>
      <c r="O73" s="127"/>
      <c r="P73" s="48"/>
      <c r="Q73" s="48" t="s">
        <v>608</v>
      </c>
      <c r="R73" s="48" t="s">
        <v>609</v>
      </c>
      <c r="S73" s="127"/>
      <c r="T73" s="127"/>
      <c r="U73" s="48" t="s">
        <v>610</v>
      </c>
      <c r="V73" s="48" t="s">
        <v>611</v>
      </c>
      <c r="W73" s="174"/>
      <c r="X73" s="174"/>
      <c r="Y73" s="48" t="s">
        <v>612</v>
      </c>
      <c r="Z73" s="48" t="s">
        <v>613</v>
      </c>
      <c r="AA73" s="48"/>
      <c r="AB73" s="48"/>
      <c r="AC73" s="48" t="s">
        <v>614</v>
      </c>
      <c r="AD73" s="48" t="s">
        <v>615</v>
      </c>
      <c r="AE73" s="48" t="s">
        <v>616</v>
      </c>
      <c r="AF73" s="48" t="s">
        <v>617</v>
      </c>
      <c r="AG73" s="48"/>
      <c r="AH73" s="48"/>
      <c r="AI73" s="48"/>
      <c r="AJ73" s="48"/>
      <c r="AK73" s="48"/>
      <c r="AL73" s="48"/>
      <c r="AM73" s="48" t="s">
        <v>618</v>
      </c>
      <c r="AN73" s="48" t="s">
        <v>619</v>
      </c>
      <c r="AO73" s="48"/>
      <c r="AP73" s="48"/>
      <c r="AQ73" s="48"/>
      <c r="AR73" s="48"/>
      <c r="AS73" s="48"/>
      <c r="AT73" s="48"/>
      <c r="AU73" s="2" t="s">
        <v>620</v>
      </c>
      <c r="AV73" s="2" t="s">
        <v>43</v>
      </c>
    </row>
    <row r="74" spans="1:46">
      <c r="A74" s="1">
        <v>72</v>
      </c>
      <c r="B74" s="10" t="s">
        <v>621</v>
      </c>
      <c r="C74" s="28">
        <v>2019</v>
      </c>
      <c r="D74" s="10" t="s">
        <v>124</v>
      </c>
      <c r="E74" s="10" t="s">
        <v>35</v>
      </c>
      <c r="F74" s="10" t="s">
        <v>593</v>
      </c>
      <c r="G74" s="48" t="s">
        <v>622</v>
      </c>
      <c r="H74" s="24" t="s">
        <v>623</v>
      </c>
      <c r="I74" s="48">
        <v>102</v>
      </c>
      <c r="J74" s="10" t="s">
        <v>47</v>
      </c>
      <c r="K74" s="28">
        <v>51</v>
      </c>
      <c r="L74" s="10" t="s">
        <v>624</v>
      </c>
      <c r="M74" s="28">
        <v>51</v>
      </c>
      <c r="N74" s="28">
        <v>4</v>
      </c>
      <c r="O74" s="127"/>
      <c r="P74" s="48"/>
      <c r="Q74" s="48"/>
      <c r="R74" s="48"/>
      <c r="S74" s="48"/>
      <c r="T74" s="48"/>
      <c r="U74" s="48"/>
      <c r="V74" s="48"/>
      <c r="W74" s="173" t="s">
        <v>625</v>
      </c>
      <c r="X74" s="173" t="s">
        <v>626</v>
      </c>
      <c r="Y74" s="48" t="s">
        <v>627</v>
      </c>
      <c r="Z74" s="48" t="s">
        <v>628</v>
      </c>
      <c r="AA74" s="48"/>
      <c r="AB74" s="48"/>
      <c r="AC74" s="48" t="s">
        <v>629</v>
      </c>
      <c r="AD74" s="48" t="s">
        <v>630</v>
      </c>
      <c r="AE74" s="48"/>
      <c r="AF74" s="48"/>
      <c r="AG74" s="48"/>
      <c r="AH74" s="48"/>
      <c r="AI74" s="48"/>
      <c r="AJ74" s="48"/>
      <c r="AK74" s="48"/>
      <c r="AL74" s="48"/>
      <c r="AM74" s="48"/>
      <c r="AN74" s="48"/>
      <c r="AO74" s="48"/>
      <c r="AP74" s="48"/>
      <c r="AQ74" s="48"/>
      <c r="AR74" s="48"/>
      <c r="AS74" s="48"/>
      <c r="AT74" s="48"/>
    </row>
    <row r="75" spans="1:46">
      <c r="A75" s="1">
        <v>73</v>
      </c>
      <c r="B75" s="10" t="s">
        <v>631</v>
      </c>
      <c r="C75" s="28">
        <v>2019</v>
      </c>
      <c r="D75" s="10" t="s">
        <v>124</v>
      </c>
      <c r="E75" s="10" t="s">
        <v>35</v>
      </c>
      <c r="F75" s="10" t="s">
        <v>36</v>
      </c>
      <c r="G75" s="48" t="s">
        <v>632</v>
      </c>
      <c r="H75" s="10" t="s">
        <v>633</v>
      </c>
      <c r="I75" s="48">
        <v>78</v>
      </c>
      <c r="J75" s="10" t="s">
        <v>47</v>
      </c>
      <c r="K75" s="28">
        <v>39</v>
      </c>
      <c r="L75" s="10" t="s">
        <v>634</v>
      </c>
      <c r="M75" s="28">
        <v>39</v>
      </c>
      <c r="N75" s="28">
        <v>3</v>
      </c>
      <c r="O75" s="127"/>
      <c r="P75" s="48"/>
      <c r="Q75" s="48"/>
      <c r="R75" s="48"/>
      <c r="S75" s="48"/>
      <c r="T75" s="48"/>
      <c r="U75" s="48"/>
      <c r="V75" s="48"/>
      <c r="W75" s="173"/>
      <c r="X75" s="173"/>
      <c r="Y75" s="48"/>
      <c r="Z75" s="48"/>
      <c r="AA75" s="48"/>
      <c r="AB75" s="48"/>
      <c r="AC75" s="48" t="s">
        <v>635</v>
      </c>
      <c r="AD75" s="48" t="s">
        <v>636</v>
      </c>
      <c r="AE75" s="48" t="s">
        <v>637</v>
      </c>
      <c r="AF75" s="48" t="s">
        <v>638</v>
      </c>
      <c r="AG75" s="48"/>
      <c r="AH75" s="48"/>
      <c r="AI75" s="48"/>
      <c r="AJ75" s="48"/>
      <c r="AK75" s="48"/>
      <c r="AL75" s="48"/>
      <c r="AM75" s="48"/>
      <c r="AN75" s="48"/>
      <c r="AO75" s="48"/>
      <c r="AP75" s="48"/>
      <c r="AQ75" s="48"/>
      <c r="AR75" s="48"/>
      <c r="AS75" s="48"/>
      <c r="AT75" s="48"/>
    </row>
    <row r="76" spans="1:46">
      <c r="A76" s="1">
        <v>74</v>
      </c>
      <c r="B76" s="10" t="s">
        <v>639</v>
      </c>
      <c r="C76" s="28">
        <v>2019</v>
      </c>
      <c r="D76" s="10" t="s">
        <v>140</v>
      </c>
      <c r="E76" s="10" t="s">
        <v>35</v>
      </c>
      <c r="F76" s="10" t="s">
        <v>36</v>
      </c>
      <c r="G76" s="48" t="s">
        <v>606</v>
      </c>
      <c r="H76" s="10" t="s">
        <v>640</v>
      </c>
      <c r="I76" s="48">
        <v>100</v>
      </c>
      <c r="J76" s="10" t="s">
        <v>47</v>
      </c>
      <c r="K76" s="28">
        <v>50</v>
      </c>
      <c r="L76" s="10" t="s">
        <v>40</v>
      </c>
      <c r="M76" s="28">
        <v>50</v>
      </c>
      <c r="N76" s="28">
        <v>2</v>
      </c>
      <c r="O76" s="127"/>
      <c r="P76" s="48"/>
      <c r="Q76" s="48" t="s">
        <v>641</v>
      </c>
      <c r="R76" s="48" t="s">
        <v>642</v>
      </c>
      <c r="S76" s="48"/>
      <c r="T76" s="48"/>
      <c r="U76" s="48">
        <v>101</v>
      </c>
      <c r="V76" s="48">
        <v>93</v>
      </c>
      <c r="W76" s="173"/>
      <c r="X76" s="173"/>
      <c r="Y76" s="48"/>
      <c r="Z76" s="48"/>
      <c r="AA76" s="48"/>
      <c r="AB76" s="48"/>
      <c r="AC76" s="48"/>
      <c r="AD76" s="48"/>
      <c r="AE76" s="48"/>
      <c r="AF76" s="48"/>
      <c r="AG76" s="48"/>
      <c r="AH76" s="48"/>
      <c r="AI76" s="48"/>
      <c r="AJ76" s="48"/>
      <c r="AK76" s="48"/>
      <c r="AL76" s="48"/>
      <c r="AM76" s="48">
        <v>146</v>
      </c>
      <c r="AN76" s="48">
        <v>147</v>
      </c>
      <c r="AO76" s="48"/>
      <c r="AP76" s="48"/>
      <c r="AQ76" s="48"/>
      <c r="AR76" s="48"/>
      <c r="AS76" s="48"/>
      <c r="AT76" s="48"/>
    </row>
    <row r="77" spans="1:46">
      <c r="A77" s="1">
        <v>75</v>
      </c>
      <c r="B77" s="10" t="s">
        <v>643</v>
      </c>
      <c r="C77" s="28">
        <v>2020</v>
      </c>
      <c r="D77" s="10" t="s">
        <v>124</v>
      </c>
      <c r="E77" s="10" t="s">
        <v>35</v>
      </c>
      <c r="F77" s="10" t="s">
        <v>36</v>
      </c>
      <c r="G77" s="48" t="s">
        <v>644</v>
      </c>
      <c r="H77" s="10" t="s">
        <v>645</v>
      </c>
      <c r="I77" s="48">
        <v>116</v>
      </c>
      <c r="J77" s="10" t="s">
        <v>47</v>
      </c>
      <c r="K77" s="28">
        <v>58</v>
      </c>
      <c r="L77" s="10" t="s">
        <v>40</v>
      </c>
      <c r="M77" s="28">
        <v>58</v>
      </c>
      <c r="N77" s="28">
        <v>3</v>
      </c>
      <c r="O77" s="127"/>
      <c r="P77" s="48"/>
      <c r="Q77" s="48" t="s">
        <v>646</v>
      </c>
      <c r="R77" s="48" t="s">
        <v>647</v>
      </c>
      <c r="S77" s="48"/>
      <c r="T77" s="48"/>
      <c r="U77" s="48"/>
      <c r="V77" s="48"/>
      <c r="W77" s="173"/>
      <c r="X77" s="173"/>
      <c r="Y77" s="48" t="s">
        <v>648</v>
      </c>
      <c r="Z77" s="48" t="s">
        <v>649</v>
      </c>
      <c r="AA77" s="48"/>
      <c r="AB77" s="48"/>
      <c r="AC77" s="48" t="s">
        <v>650</v>
      </c>
      <c r="AD77" s="48" t="s">
        <v>651</v>
      </c>
      <c r="AE77" s="48" t="s">
        <v>652</v>
      </c>
      <c r="AF77" s="48" t="s">
        <v>653</v>
      </c>
      <c r="AG77" s="48"/>
      <c r="AH77" s="48"/>
      <c r="AI77" s="48"/>
      <c r="AJ77" s="48"/>
      <c r="AK77" s="48"/>
      <c r="AL77" s="48"/>
      <c r="AM77" s="48" t="s">
        <v>654</v>
      </c>
      <c r="AN77" s="48" t="s">
        <v>655</v>
      </c>
      <c r="AO77" s="48"/>
      <c r="AP77" s="48"/>
      <c r="AQ77" s="48"/>
      <c r="AR77" s="48"/>
      <c r="AS77" s="48"/>
      <c r="AT77" s="48"/>
    </row>
    <row r="78" spans="1:48">
      <c r="A78" s="1">
        <v>76</v>
      </c>
      <c r="B78" s="10" t="s">
        <v>656</v>
      </c>
      <c r="C78" s="28">
        <v>2020</v>
      </c>
      <c r="D78" s="10" t="s">
        <v>124</v>
      </c>
      <c r="E78" s="10" t="s">
        <v>35</v>
      </c>
      <c r="F78" s="10" t="s">
        <v>36</v>
      </c>
      <c r="G78" s="48" t="s">
        <v>657</v>
      </c>
      <c r="H78" s="10" t="s">
        <v>658</v>
      </c>
      <c r="I78" s="48">
        <v>140</v>
      </c>
      <c r="J78" s="10" t="s">
        <v>47</v>
      </c>
      <c r="K78" s="28">
        <v>70</v>
      </c>
      <c r="L78" s="10" t="s">
        <v>40</v>
      </c>
      <c r="M78" s="28">
        <v>70</v>
      </c>
      <c r="N78" s="28">
        <v>5</v>
      </c>
      <c r="O78" s="171">
        <v>0.1</v>
      </c>
      <c r="P78" s="153">
        <v>0.2857</v>
      </c>
      <c r="Q78" s="48"/>
      <c r="R78" s="48"/>
      <c r="S78" s="48"/>
      <c r="T78" s="48"/>
      <c r="U78" s="48"/>
      <c r="V78" s="48"/>
      <c r="W78" s="173"/>
      <c r="X78" s="173"/>
      <c r="Y78" s="48"/>
      <c r="Z78" s="48"/>
      <c r="AA78" s="48" t="s">
        <v>659</v>
      </c>
      <c r="AB78" s="48" t="s">
        <v>660</v>
      </c>
      <c r="AC78" s="48"/>
      <c r="AD78" s="48"/>
      <c r="AE78" s="48" t="s">
        <v>661</v>
      </c>
      <c r="AF78" s="48" t="s">
        <v>662</v>
      </c>
      <c r="AG78" s="48"/>
      <c r="AH78" s="48"/>
      <c r="AI78" s="48"/>
      <c r="AJ78" s="48"/>
      <c r="AK78" s="48"/>
      <c r="AL78" s="48"/>
      <c r="AM78" s="48" t="s">
        <v>663</v>
      </c>
      <c r="AN78" s="48" t="s">
        <v>664</v>
      </c>
      <c r="AO78" s="48"/>
      <c r="AP78" s="48"/>
      <c r="AQ78" s="48"/>
      <c r="AR78" s="48"/>
      <c r="AS78" s="48"/>
      <c r="AT78" s="48"/>
      <c r="AU78" s="2" t="s">
        <v>665</v>
      </c>
      <c r="AV78" s="2" t="s">
        <v>43</v>
      </c>
    </row>
    <row r="79" spans="1:48">
      <c r="A79" s="1">
        <v>77</v>
      </c>
      <c r="B79" s="10" t="s">
        <v>666</v>
      </c>
      <c r="C79" s="28">
        <v>2020</v>
      </c>
      <c r="D79" s="10" t="s">
        <v>124</v>
      </c>
      <c r="E79" s="10" t="s">
        <v>35</v>
      </c>
      <c r="F79" s="10" t="s">
        <v>36</v>
      </c>
      <c r="G79" s="48" t="s">
        <v>667</v>
      </c>
      <c r="H79" s="10" t="s">
        <v>668</v>
      </c>
      <c r="I79" s="48">
        <v>110</v>
      </c>
      <c r="J79" s="10" t="s">
        <v>47</v>
      </c>
      <c r="K79" s="28">
        <v>55</v>
      </c>
      <c r="L79" s="10" t="s">
        <v>40</v>
      </c>
      <c r="M79" s="28">
        <v>55</v>
      </c>
      <c r="N79" s="28">
        <v>5</v>
      </c>
      <c r="O79" s="153">
        <v>0.1455</v>
      </c>
      <c r="P79" s="153">
        <v>0.3091</v>
      </c>
      <c r="Q79" s="48" t="s">
        <v>669</v>
      </c>
      <c r="R79" s="48" t="s">
        <v>670</v>
      </c>
      <c r="S79" s="48"/>
      <c r="T79" s="48"/>
      <c r="U79" s="48"/>
      <c r="V79" s="48"/>
      <c r="W79" s="176" t="s">
        <v>598</v>
      </c>
      <c r="X79" s="176" t="s">
        <v>671</v>
      </c>
      <c r="Y79" s="48"/>
      <c r="Z79" s="48"/>
      <c r="AA79" s="48"/>
      <c r="AB79" s="48"/>
      <c r="AC79" s="48" t="s">
        <v>672</v>
      </c>
      <c r="AD79" s="48" t="s">
        <v>673</v>
      </c>
      <c r="AE79" s="48" t="s">
        <v>674</v>
      </c>
      <c r="AF79" s="48" t="s">
        <v>675</v>
      </c>
      <c r="AG79" s="48"/>
      <c r="AH79" s="48"/>
      <c r="AI79" s="48"/>
      <c r="AJ79" s="48"/>
      <c r="AK79" s="48"/>
      <c r="AL79" s="48"/>
      <c r="AM79" s="48" t="s">
        <v>676</v>
      </c>
      <c r="AN79" s="48" t="s">
        <v>677</v>
      </c>
      <c r="AO79" s="48"/>
      <c r="AP79" s="48"/>
      <c r="AQ79" s="48"/>
      <c r="AR79" s="48"/>
      <c r="AS79" s="48"/>
      <c r="AT79" s="48"/>
      <c r="AV79" s="2" t="s">
        <v>43</v>
      </c>
    </row>
    <row r="80" spans="1:48">
      <c r="A80" s="1">
        <v>78</v>
      </c>
      <c r="B80" s="10" t="s">
        <v>678</v>
      </c>
      <c r="C80" s="28">
        <v>2020</v>
      </c>
      <c r="D80" s="10" t="s">
        <v>124</v>
      </c>
      <c r="E80" s="10" t="s">
        <v>35</v>
      </c>
      <c r="F80" s="10" t="s">
        <v>36</v>
      </c>
      <c r="G80" s="48" t="s">
        <v>679</v>
      </c>
      <c r="H80" s="10" t="s">
        <v>680</v>
      </c>
      <c r="I80" s="48">
        <v>80</v>
      </c>
      <c r="J80" s="10" t="s">
        <v>47</v>
      </c>
      <c r="K80" s="28">
        <v>40</v>
      </c>
      <c r="L80" s="10" t="s">
        <v>681</v>
      </c>
      <c r="M80" s="28">
        <v>40</v>
      </c>
      <c r="N80" s="28">
        <v>3</v>
      </c>
      <c r="O80" s="48">
        <v>0</v>
      </c>
      <c r="P80" s="153">
        <v>0.025</v>
      </c>
      <c r="Q80" s="48" t="s">
        <v>682</v>
      </c>
      <c r="R80" s="48" t="s">
        <v>683</v>
      </c>
      <c r="S80" s="48"/>
      <c r="T80" s="48"/>
      <c r="U80" s="48"/>
      <c r="V80" s="48"/>
      <c r="W80" s="173"/>
      <c r="X80" s="173"/>
      <c r="Y80" s="48"/>
      <c r="Z80" s="48"/>
      <c r="AA80" s="48"/>
      <c r="AB80" s="48"/>
      <c r="AC80" s="48"/>
      <c r="AD80" s="48"/>
      <c r="AE80" s="48"/>
      <c r="AF80" s="48"/>
      <c r="AG80" s="48"/>
      <c r="AH80" s="48"/>
      <c r="AI80" s="48"/>
      <c r="AJ80" s="48"/>
      <c r="AK80" s="48"/>
      <c r="AL80" s="48"/>
      <c r="AM80" s="48"/>
      <c r="AN80" s="48"/>
      <c r="AO80" s="48"/>
      <c r="AP80" s="48"/>
      <c r="AQ80" s="48"/>
      <c r="AR80" s="48"/>
      <c r="AS80" s="48"/>
      <c r="AT80" s="48"/>
      <c r="AV80" s="2" t="s">
        <v>43</v>
      </c>
    </row>
    <row r="81" spans="1:48">
      <c r="A81" s="1">
        <v>79</v>
      </c>
      <c r="B81" s="130" t="s">
        <v>684</v>
      </c>
      <c r="C81" s="39">
        <v>2020</v>
      </c>
      <c r="D81" s="17" t="s">
        <v>202</v>
      </c>
      <c r="E81" s="17" t="s">
        <v>35</v>
      </c>
      <c r="F81" s="17" t="s">
        <v>36</v>
      </c>
      <c r="G81" s="140" t="s">
        <v>685</v>
      </c>
      <c r="H81" s="17"/>
      <c r="I81" s="49">
        <v>60</v>
      </c>
      <c r="J81" s="17" t="s">
        <v>47</v>
      </c>
      <c r="K81" s="39">
        <v>30</v>
      </c>
      <c r="L81" s="17" t="s">
        <v>204</v>
      </c>
      <c r="M81" s="39">
        <v>30</v>
      </c>
      <c r="N81" s="39">
        <v>6</v>
      </c>
      <c r="O81" s="49" t="s">
        <v>686</v>
      </c>
      <c r="P81" s="49" t="s">
        <v>687</v>
      </c>
      <c r="Q81" s="49"/>
      <c r="R81" s="49"/>
      <c r="S81" s="48"/>
      <c r="T81" s="48"/>
      <c r="U81" s="48"/>
      <c r="V81" s="48"/>
      <c r="W81" s="173"/>
      <c r="X81" s="173"/>
      <c r="Y81" s="48"/>
      <c r="Z81" s="48"/>
      <c r="AA81" s="48"/>
      <c r="AB81" s="48"/>
      <c r="AC81" s="48" t="s">
        <v>688</v>
      </c>
      <c r="AD81" s="48" t="s">
        <v>689</v>
      </c>
      <c r="AE81" s="48"/>
      <c r="AF81" s="48"/>
      <c r="AG81" s="48"/>
      <c r="AH81" s="48"/>
      <c r="AI81" s="48"/>
      <c r="AJ81" s="48"/>
      <c r="AK81" s="48"/>
      <c r="AL81" s="48"/>
      <c r="AM81" s="48"/>
      <c r="AN81" s="48"/>
      <c r="AO81" s="48"/>
      <c r="AP81" s="48"/>
      <c r="AQ81" s="48"/>
      <c r="AR81" s="48"/>
      <c r="AS81" s="48"/>
      <c r="AT81" s="48"/>
      <c r="AU81" s="2" t="s">
        <v>690</v>
      </c>
      <c r="AV81" s="2" t="s">
        <v>665</v>
      </c>
    </row>
    <row r="82" spans="1:46">
      <c r="A82" s="1">
        <v>80</v>
      </c>
      <c r="B82" s="10" t="s">
        <v>691</v>
      </c>
      <c r="C82" s="28">
        <v>2021</v>
      </c>
      <c r="D82" s="10" t="s">
        <v>124</v>
      </c>
      <c r="E82" s="10" t="s">
        <v>35</v>
      </c>
      <c r="F82" s="10" t="s">
        <v>36</v>
      </c>
      <c r="G82" s="48" t="s">
        <v>692</v>
      </c>
      <c r="H82" s="10" t="s">
        <v>693</v>
      </c>
      <c r="I82" s="48">
        <v>84</v>
      </c>
      <c r="J82" s="10" t="s">
        <v>47</v>
      </c>
      <c r="K82" s="28">
        <v>42</v>
      </c>
      <c r="L82" s="10" t="s">
        <v>40</v>
      </c>
      <c r="M82" s="28">
        <v>42</v>
      </c>
      <c r="N82" s="28">
        <v>4</v>
      </c>
      <c r="O82" s="127"/>
      <c r="P82" s="127"/>
      <c r="Q82" s="48" t="s">
        <v>694</v>
      </c>
      <c r="R82" s="48" t="s">
        <v>695</v>
      </c>
      <c r="S82" s="48"/>
      <c r="T82" s="48"/>
      <c r="U82" s="48"/>
      <c r="V82" s="48"/>
      <c r="W82" s="173"/>
      <c r="X82" s="173"/>
      <c r="Y82" s="48"/>
      <c r="Z82" s="48"/>
      <c r="AA82" s="48"/>
      <c r="AB82" s="48"/>
      <c r="AC82" s="48"/>
      <c r="AD82" s="48"/>
      <c r="AE82" s="48"/>
      <c r="AF82" s="48"/>
      <c r="AG82" s="48"/>
      <c r="AH82" s="48"/>
      <c r="AI82" s="48"/>
      <c r="AJ82" s="48"/>
      <c r="AK82" s="48"/>
      <c r="AL82" s="48"/>
      <c r="AM82" s="48"/>
      <c r="AN82" s="48"/>
      <c r="AO82" s="48"/>
      <c r="AP82" s="48"/>
      <c r="AQ82" s="48">
        <v>7</v>
      </c>
      <c r="AR82" s="48">
        <v>2</v>
      </c>
      <c r="AS82" s="48"/>
      <c r="AT82" s="48"/>
    </row>
    <row r="83" spans="1:47">
      <c r="A83" s="1">
        <v>81</v>
      </c>
      <c r="B83" s="10" t="s">
        <v>696</v>
      </c>
      <c r="C83" s="28">
        <v>2021</v>
      </c>
      <c r="D83" s="10" t="s">
        <v>124</v>
      </c>
      <c r="E83" s="10" t="s">
        <v>35</v>
      </c>
      <c r="F83" s="10" t="s">
        <v>36</v>
      </c>
      <c r="G83" s="48" t="s">
        <v>697</v>
      </c>
      <c r="H83" s="10" t="s">
        <v>698</v>
      </c>
      <c r="I83" s="48">
        <v>92</v>
      </c>
      <c r="J83" s="10" t="s">
        <v>47</v>
      </c>
      <c r="K83" s="28">
        <v>46</v>
      </c>
      <c r="L83" s="10" t="s">
        <v>40</v>
      </c>
      <c r="M83" s="28">
        <v>46</v>
      </c>
      <c r="N83" s="28">
        <v>4</v>
      </c>
      <c r="O83" s="172">
        <v>0.0435</v>
      </c>
      <c r="P83" s="153">
        <v>0.2609</v>
      </c>
      <c r="Q83" s="48" t="s">
        <v>699</v>
      </c>
      <c r="R83" s="48" t="s">
        <v>700</v>
      </c>
      <c r="S83" s="48"/>
      <c r="T83" s="48"/>
      <c r="U83" s="48">
        <v>7</v>
      </c>
      <c r="V83" s="48">
        <v>9</v>
      </c>
      <c r="W83" s="173"/>
      <c r="X83" s="173"/>
      <c r="Y83" s="48" t="s">
        <v>701</v>
      </c>
      <c r="Z83" s="48" t="s">
        <v>702</v>
      </c>
      <c r="AA83" s="48"/>
      <c r="AB83" s="48"/>
      <c r="AC83" s="48"/>
      <c r="AD83" s="48"/>
      <c r="AE83" s="48"/>
      <c r="AF83" s="48"/>
      <c r="AG83" s="48" t="s">
        <v>703</v>
      </c>
      <c r="AH83" s="48" t="s">
        <v>704</v>
      </c>
      <c r="AI83" s="48"/>
      <c r="AJ83" s="48"/>
      <c r="AK83" s="48"/>
      <c r="AL83" s="48"/>
      <c r="AM83" s="48" t="s">
        <v>705</v>
      </c>
      <c r="AN83" s="48" t="s">
        <v>706</v>
      </c>
      <c r="AO83" s="48"/>
      <c r="AP83" s="48"/>
      <c r="AQ83" s="48"/>
      <c r="AR83" s="48"/>
      <c r="AS83" s="48"/>
      <c r="AT83" s="48"/>
      <c r="AU83" s="2" t="s">
        <v>707</v>
      </c>
    </row>
    <row r="84" spans="1:46">
      <c r="A84" s="1">
        <v>82</v>
      </c>
      <c r="B84" s="10" t="s">
        <v>708</v>
      </c>
      <c r="C84" s="28">
        <v>2021</v>
      </c>
      <c r="D84" s="10" t="s">
        <v>124</v>
      </c>
      <c r="E84" s="10" t="s">
        <v>35</v>
      </c>
      <c r="F84" s="10" t="s">
        <v>36</v>
      </c>
      <c r="G84" s="48" t="s">
        <v>709</v>
      </c>
      <c r="H84" s="10" t="s">
        <v>680</v>
      </c>
      <c r="I84" s="48">
        <v>109</v>
      </c>
      <c r="J84" s="10" t="s">
        <v>47</v>
      </c>
      <c r="K84" s="28">
        <v>55</v>
      </c>
      <c r="L84" s="10" t="s">
        <v>681</v>
      </c>
      <c r="M84" s="28">
        <v>54</v>
      </c>
      <c r="N84" s="28">
        <v>2</v>
      </c>
      <c r="O84" s="172">
        <v>0.0182</v>
      </c>
      <c r="P84" s="153">
        <v>0.1852</v>
      </c>
      <c r="Q84" s="48" t="s">
        <v>710</v>
      </c>
      <c r="R84" s="48" t="s">
        <v>711</v>
      </c>
      <c r="S84" s="48"/>
      <c r="T84" s="48"/>
      <c r="U84" s="48">
        <v>7</v>
      </c>
      <c r="V84" s="48">
        <v>7</v>
      </c>
      <c r="W84" s="173"/>
      <c r="X84" s="173"/>
      <c r="Y84" s="48" t="s">
        <v>701</v>
      </c>
      <c r="Z84" s="48" t="s">
        <v>712</v>
      </c>
      <c r="AA84" s="48"/>
      <c r="AB84" s="48"/>
      <c r="AC84" s="48"/>
      <c r="AD84" s="48"/>
      <c r="AE84" s="48"/>
      <c r="AF84" s="48"/>
      <c r="AG84" s="48" t="s">
        <v>703</v>
      </c>
      <c r="AH84" s="48" t="s">
        <v>713</v>
      </c>
      <c r="AI84" s="48"/>
      <c r="AJ84" s="48"/>
      <c r="AK84" s="48"/>
      <c r="AL84" s="48"/>
      <c r="AM84" s="48" t="s">
        <v>705</v>
      </c>
      <c r="AN84" s="48" t="s">
        <v>714</v>
      </c>
      <c r="AO84" s="48"/>
      <c r="AP84" s="48"/>
      <c r="AQ84" s="48"/>
      <c r="AR84" s="48"/>
      <c r="AS84" s="48"/>
      <c r="AT84" s="48"/>
    </row>
    <row r="85" spans="1:49">
      <c r="A85" s="1">
        <v>83</v>
      </c>
      <c r="B85" s="10" t="s">
        <v>715</v>
      </c>
      <c r="C85" s="28">
        <v>2021</v>
      </c>
      <c r="D85" s="10" t="s">
        <v>124</v>
      </c>
      <c r="E85" s="10" t="s">
        <v>35</v>
      </c>
      <c r="F85" s="10" t="s">
        <v>36</v>
      </c>
      <c r="G85" s="48" t="s">
        <v>716</v>
      </c>
      <c r="H85" s="10" t="s">
        <v>668</v>
      </c>
      <c r="I85" s="48">
        <v>84</v>
      </c>
      <c r="J85" s="10" t="s">
        <v>47</v>
      </c>
      <c r="K85" s="28">
        <v>42</v>
      </c>
      <c r="L85" s="10" t="s">
        <v>40</v>
      </c>
      <c r="M85" s="28">
        <v>42</v>
      </c>
      <c r="N85" s="28">
        <v>5</v>
      </c>
      <c r="O85" s="172">
        <v>0.071</v>
      </c>
      <c r="P85" s="153">
        <v>0.262</v>
      </c>
      <c r="Q85" s="48"/>
      <c r="R85" s="48"/>
      <c r="S85" s="48"/>
      <c r="T85" s="48"/>
      <c r="U85" s="48"/>
      <c r="V85" s="48"/>
      <c r="W85" s="173"/>
      <c r="X85" s="173"/>
      <c r="Y85" s="48"/>
      <c r="Z85" s="48"/>
      <c r="AA85" s="48"/>
      <c r="AB85" s="48"/>
      <c r="AC85" s="48"/>
      <c r="AD85" s="48"/>
      <c r="AE85" s="48"/>
      <c r="AF85" s="48"/>
      <c r="AG85" s="48"/>
      <c r="AH85" s="48"/>
      <c r="AI85" s="48"/>
      <c r="AJ85" s="48"/>
      <c r="AK85" s="48"/>
      <c r="AL85" s="48"/>
      <c r="AM85" s="48"/>
      <c r="AN85" s="48"/>
      <c r="AO85" s="48"/>
      <c r="AP85" s="48"/>
      <c r="AQ85" s="48"/>
      <c r="AR85" s="48"/>
      <c r="AS85" s="48"/>
      <c r="AT85" s="48"/>
      <c r="AU85" s="2" t="s">
        <v>717</v>
      </c>
      <c r="AV85" s="2" t="s">
        <v>43</v>
      </c>
      <c r="AW85" s="2" t="s">
        <v>718</v>
      </c>
    </row>
    <row r="86" spans="1:48">
      <c r="A86" s="1">
        <v>84</v>
      </c>
      <c r="B86" s="10" t="s">
        <v>719</v>
      </c>
      <c r="C86" s="28">
        <v>2021</v>
      </c>
      <c r="D86" s="10" t="s">
        <v>124</v>
      </c>
      <c r="E86" s="10" t="s">
        <v>35</v>
      </c>
      <c r="F86" s="10" t="s">
        <v>36</v>
      </c>
      <c r="G86" s="48" t="s">
        <v>720</v>
      </c>
      <c r="H86" s="10" t="s">
        <v>721</v>
      </c>
      <c r="I86" s="48">
        <v>90</v>
      </c>
      <c r="J86" s="10" t="s">
        <v>722</v>
      </c>
      <c r="K86" s="28">
        <v>30</v>
      </c>
      <c r="L86" s="10" t="s">
        <v>40</v>
      </c>
      <c r="M86" s="28">
        <v>30</v>
      </c>
      <c r="N86" s="28">
        <v>2</v>
      </c>
      <c r="O86" s="48"/>
      <c r="P86" s="48"/>
      <c r="Q86" s="48"/>
      <c r="R86" s="48"/>
      <c r="S86" s="48"/>
      <c r="T86" s="48"/>
      <c r="U86" s="48"/>
      <c r="V86" s="48"/>
      <c r="W86" s="173"/>
      <c r="X86" s="173"/>
      <c r="Y86" s="48"/>
      <c r="Z86" s="48"/>
      <c r="AA86" s="48"/>
      <c r="AB86" s="48"/>
      <c r="AC86" s="48" t="s">
        <v>723</v>
      </c>
      <c r="AD86" s="48" t="s">
        <v>724</v>
      </c>
      <c r="AE86" s="48"/>
      <c r="AF86" s="48"/>
      <c r="AG86" s="48"/>
      <c r="AH86" s="48"/>
      <c r="AI86" s="48"/>
      <c r="AJ86" s="48"/>
      <c r="AK86" s="48"/>
      <c r="AL86" s="48"/>
      <c r="AM86" s="48"/>
      <c r="AN86" s="48"/>
      <c r="AO86" s="48"/>
      <c r="AP86" s="48"/>
      <c r="AQ86" s="48"/>
      <c r="AR86" s="48"/>
      <c r="AS86" s="48"/>
      <c r="AT86" s="48"/>
      <c r="AU86" s="2" t="s">
        <v>725</v>
      </c>
      <c r="AV86" s="2" t="s">
        <v>43</v>
      </c>
    </row>
    <row r="87" spans="2:47">
      <c r="B87" s="10" t="s">
        <v>719</v>
      </c>
      <c r="C87" s="28">
        <v>2021</v>
      </c>
      <c r="D87" s="10" t="s">
        <v>124</v>
      </c>
      <c r="E87" s="10" t="s">
        <v>35</v>
      </c>
      <c r="F87" s="10" t="s">
        <v>36</v>
      </c>
      <c r="G87" s="48" t="s">
        <v>720</v>
      </c>
      <c r="H87" s="10" t="s">
        <v>721</v>
      </c>
      <c r="I87" s="48">
        <v>90</v>
      </c>
      <c r="J87" s="10" t="s">
        <v>726</v>
      </c>
      <c r="K87" s="28">
        <v>30</v>
      </c>
      <c r="L87" s="10" t="s">
        <v>40</v>
      </c>
      <c r="M87" s="28">
        <v>30</v>
      </c>
      <c r="N87" s="28">
        <v>2</v>
      </c>
      <c r="O87" s="48"/>
      <c r="P87" s="48"/>
      <c r="Q87" s="48"/>
      <c r="R87" s="48"/>
      <c r="S87" s="48"/>
      <c r="T87" s="48"/>
      <c r="U87" s="48"/>
      <c r="V87" s="48"/>
      <c r="W87" s="173"/>
      <c r="X87" s="173"/>
      <c r="Y87" s="48"/>
      <c r="Z87" s="48"/>
      <c r="AA87" s="48"/>
      <c r="AB87" s="48"/>
      <c r="AC87" s="48" t="s">
        <v>727</v>
      </c>
      <c r="AD87" s="48" t="s">
        <v>728</v>
      </c>
      <c r="AE87" s="48"/>
      <c r="AF87" s="48"/>
      <c r="AG87" s="48"/>
      <c r="AH87" s="48"/>
      <c r="AI87" s="48"/>
      <c r="AJ87" s="48"/>
      <c r="AK87" s="48"/>
      <c r="AL87" s="48"/>
      <c r="AM87" s="48"/>
      <c r="AN87" s="48"/>
      <c r="AO87" s="48"/>
      <c r="AP87" s="48"/>
      <c r="AQ87" s="48"/>
      <c r="AR87" s="48"/>
      <c r="AS87" s="48"/>
      <c r="AT87" s="48"/>
      <c r="AU87" s="2" t="s">
        <v>729</v>
      </c>
    </row>
    <row r="88" spans="1:46">
      <c r="A88" s="1">
        <v>85</v>
      </c>
      <c r="B88" s="10" t="s">
        <v>730</v>
      </c>
      <c r="C88" s="28">
        <v>2021</v>
      </c>
      <c r="D88" s="10" t="s">
        <v>124</v>
      </c>
      <c r="E88" s="10" t="s">
        <v>35</v>
      </c>
      <c r="F88" s="10" t="s">
        <v>36</v>
      </c>
      <c r="G88" s="48" t="s">
        <v>731</v>
      </c>
      <c r="H88" s="10" t="s">
        <v>732</v>
      </c>
      <c r="I88" s="48">
        <v>75</v>
      </c>
      <c r="J88" s="10" t="s">
        <v>47</v>
      </c>
      <c r="K88" s="28">
        <v>36</v>
      </c>
      <c r="L88" s="10" t="s">
        <v>40</v>
      </c>
      <c r="M88" s="28">
        <v>37</v>
      </c>
      <c r="N88" s="28">
        <v>5</v>
      </c>
      <c r="O88" s="127"/>
      <c r="P88" s="48"/>
      <c r="Q88" s="48" t="s">
        <v>733</v>
      </c>
      <c r="R88" s="48" t="s">
        <v>734</v>
      </c>
      <c r="S88" s="48"/>
      <c r="T88" s="48"/>
      <c r="U88" s="48"/>
      <c r="V88" s="48"/>
      <c r="W88" s="173"/>
      <c r="X88" s="173"/>
      <c r="Y88" s="48"/>
      <c r="Z88" s="48"/>
      <c r="AA88" s="48"/>
      <c r="AB88" s="48"/>
      <c r="AC88" s="48"/>
      <c r="AD88" s="48"/>
      <c r="AE88" s="48"/>
      <c r="AF88" s="48"/>
      <c r="AG88" s="48"/>
      <c r="AH88" s="48"/>
      <c r="AI88" s="48"/>
      <c r="AJ88" s="48"/>
      <c r="AK88" s="48"/>
      <c r="AL88" s="48"/>
      <c r="AM88" s="48"/>
      <c r="AN88" s="48"/>
      <c r="AO88" s="48"/>
      <c r="AP88" s="48"/>
      <c r="AQ88" s="48"/>
      <c r="AR88" s="48"/>
      <c r="AS88" s="48"/>
      <c r="AT88" s="48"/>
    </row>
    <row r="89" spans="1:47">
      <c r="A89" s="1">
        <v>86</v>
      </c>
      <c r="B89" s="10" t="s">
        <v>735</v>
      </c>
      <c r="C89" s="28">
        <v>2021</v>
      </c>
      <c r="D89" s="10" t="s">
        <v>93</v>
      </c>
      <c r="E89" s="10" t="s">
        <v>35</v>
      </c>
      <c r="F89" s="10" t="s">
        <v>36</v>
      </c>
      <c r="G89" s="48" t="s">
        <v>736</v>
      </c>
      <c r="H89" s="10" t="s">
        <v>737</v>
      </c>
      <c r="I89" s="48">
        <v>217</v>
      </c>
      <c r="J89" s="10" t="s">
        <v>47</v>
      </c>
      <c r="K89" s="28">
        <v>111</v>
      </c>
      <c r="L89" s="10" t="s">
        <v>40</v>
      </c>
      <c r="M89" s="28">
        <v>106</v>
      </c>
      <c r="N89" s="28">
        <v>5</v>
      </c>
      <c r="O89" s="172">
        <v>0.252</v>
      </c>
      <c r="P89" s="153">
        <v>0.189</v>
      </c>
      <c r="Q89" s="48"/>
      <c r="R89" s="48"/>
      <c r="S89" s="48"/>
      <c r="T89" s="48"/>
      <c r="U89" s="48"/>
      <c r="V89" s="48"/>
      <c r="W89" s="173"/>
      <c r="X89" s="173"/>
      <c r="Y89" s="48" t="s">
        <v>738</v>
      </c>
      <c r="Z89" s="48" t="s">
        <v>739</v>
      </c>
      <c r="AA89" s="48"/>
      <c r="AB89" s="48"/>
      <c r="AC89" s="48"/>
      <c r="AD89" s="48"/>
      <c r="AE89" s="48"/>
      <c r="AF89" s="48"/>
      <c r="AG89" s="48"/>
      <c r="AH89" s="48"/>
      <c r="AI89" s="48"/>
      <c r="AJ89" s="48"/>
      <c r="AK89" s="48"/>
      <c r="AL89" s="48"/>
      <c r="AM89" s="48" t="s">
        <v>740</v>
      </c>
      <c r="AN89" s="48" t="s">
        <v>741</v>
      </c>
      <c r="AO89" s="48"/>
      <c r="AP89" s="48"/>
      <c r="AQ89" s="48"/>
      <c r="AR89" s="48"/>
      <c r="AS89" s="48"/>
      <c r="AT89" s="48"/>
      <c r="AU89" s="2" t="s">
        <v>742</v>
      </c>
    </row>
    <row r="90" spans="1:46">
      <c r="A90" s="1">
        <v>87</v>
      </c>
      <c r="B90" s="10" t="s">
        <v>743</v>
      </c>
      <c r="C90" s="28">
        <v>2022</v>
      </c>
      <c r="D90" s="10" t="s">
        <v>124</v>
      </c>
      <c r="E90" s="10" t="s">
        <v>35</v>
      </c>
      <c r="F90" s="10" t="s">
        <v>36</v>
      </c>
      <c r="G90" s="48" t="s">
        <v>744</v>
      </c>
      <c r="H90" s="10" t="s">
        <v>745</v>
      </c>
      <c r="I90" s="48">
        <v>48</v>
      </c>
      <c r="J90" s="10" t="s">
        <v>47</v>
      </c>
      <c r="K90" s="28">
        <v>24</v>
      </c>
      <c r="L90" s="10" t="s">
        <v>40</v>
      </c>
      <c r="M90" s="28">
        <v>24</v>
      </c>
      <c r="N90" s="28">
        <v>3</v>
      </c>
      <c r="O90" s="127"/>
      <c r="P90" s="127"/>
      <c r="Q90" s="127" t="s">
        <v>746</v>
      </c>
      <c r="R90" s="127" t="s">
        <v>747</v>
      </c>
      <c r="S90" s="48"/>
      <c r="T90" s="48"/>
      <c r="U90" s="48"/>
      <c r="V90" s="48"/>
      <c r="W90" s="173"/>
      <c r="X90" s="173"/>
      <c r="Y90" s="48" t="s">
        <v>748</v>
      </c>
      <c r="Z90" s="48" t="s">
        <v>749</v>
      </c>
      <c r="AA90" s="48"/>
      <c r="AB90" s="48"/>
      <c r="AC90" s="48"/>
      <c r="AD90" s="48"/>
      <c r="AE90" s="48"/>
      <c r="AF90" s="48"/>
      <c r="AG90" s="48"/>
      <c r="AH90" s="48"/>
      <c r="AI90" s="48"/>
      <c r="AJ90" s="48"/>
      <c r="AK90" s="48"/>
      <c r="AL90" s="48"/>
      <c r="AM90" s="48" t="s">
        <v>750</v>
      </c>
      <c r="AN90" s="48" t="s">
        <v>751</v>
      </c>
      <c r="AO90" s="48"/>
      <c r="AP90" s="48"/>
      <c r="AQ90" s="48"/>
      <c r="AR90" s="48"/>
      <c r="AS90" s="48"/>
      <c r="AT90" s="48"/>
    </row>
    <row r="91" spans="1:46">
      <c r="A91" s="1">
        <v>88</v>
      </c>
      <c r="B91" s="10" t="s">
        <v>752</v>
      </c>
      <c r="C91" s="28">
        <v>2022</v>
      </c>
      <c r="D91" s="10" t="s">
        <v>124</v>
      </c>
      <c r="E91" s="10" t="s">
        <v>35</v>
      </c>
      <c r="F91" s="10" t="s">
        <v>36</v>
      </c>
      <c r="G91" s="48" t="s">
        <v>753</v>
      </c>
      <c r="H91" s="10" t="s">
        <v>754</v>
      </c>
      <c r="I91" s="48">
        <v>104</v>
      </c>
      <c r="J91" s="10" t="s">
        <v>47</v>
      </c>
      <c r="K91" s="28">
        <v>52</v>
      </c>
      <c r="L91" s="10" t="s">
        <v>40</v>
      </c>
      <c r="M91" s="28">
        <v>52</v>
      </c>
      <c r="N91" s="28">
        <v>4</v>
      </c>
      <c r="O91" s="127"/>
      <c r="P91" s="127"/>
      <c r="Q91" s="48" t="s">
        <v>755</v>
      </c>
      <c r="R91" s="48" t="s">
        <v>756</v>
      </c>
      <c r="S91" s="48"/>
      <c r="T91" s="48"/>
      <c r="U91" s="48"/>
      <c r="V91" s="48"/>
      <c r="W91" s="173"/>
      <c r="X91" s="173"/>
      <c r="Y91" s="48" t="s">
        <v>757</v>
      </c>
      <c r="Z91" s="48" t="s">
        <v>749</v>
      </c>
      <c r="AA91" s="48"/>
      <c r="AB91" s="48"/>
      <c r="AC91" s="48"/>
      <c r="AD91" s="48"/>
      <c r="AE91" s="48"/>
      <c r="AF91" s="48"/>
      <c r="AG91" s="48"/>
      <c r="AH91" s="48"/>
      <c r="AI91" s="48"/>
      <c r="AJ91" s="48"/>
      <c r="AK91" s="48"/>
      <c r="AL91" s="48"/>
      <c r="AM91" s="48" t="s">
        <v>758</v>
      </c>
      <c r="AN91" s="48" t="s">
        <v>759</v>
      </c>
      <c r="AO91" s="48"/>
      <c r="AP91" s="48"/>
      <c r="AQ91" s="48"/>
      <c r="AR91" s="48"/>
      <c r="AS91" s="48"/>
      <c r="AT91" s="48"/>
    </row>
    <row r="92" customFormat="1" spans="1:46">
      <c r="A92" s="1">
        <v>89</v>
      </c>
      <c r="B92" s="98" t="s">
        <v>760</v>
      </c>
      <c r="C92" s="161">
        <v>2013</v>
      </c>
      <c r="D92" s="162" t="s">
        <v>108</v>
      </c>
      <c r="E92" s="162" t="s">
        <v>35</v>
      </c>
      <c r="F92" s="162" t="s">
        <v>761</v>
      </c>
      <c r="G92" s="162" t="s">
        <v>332</v>
      </c>
      <c r="H92" s="162" t="s">
        <v>71</v>
      </c>
      <c r="I92" s="162">
        <v>1155</v>
      </c>
      <c r="J92" s="162" t="s">
        <v>47</v>
      </c>
      <c r="K92" s="161">
        <v>575</v>
      </c>
      <c r="L92" s="125" t="s">
        <v>762</v>
      </c>
      <c r="M92" s="161">
        <v>580</v>
      </c>
      <c r="N92" s="161">
        <v>3</v>
      </c>
      <c r="O92" s="161">
        <v>95</v>
      </c>
      <c r="P92" s="161">
        <v>124</v>
      </c>
      <c r="Q92" s="161"/>
      <c r="R92" s="161"/>
      <c r="S92" s="161"/>
      <c r="T92" s="161"/>
      <c r="U92" s="161"/>
      <c r="V92" s="161"/>
      <c r="W92" s="161"/>
      <c r="X92" s="161"/>
      <c r="Y92" s="161"/>
      <c r="Z92" s="161"/>
      <c r="AA92" s="161"/>
      <c r="AB92" s="161"/>
      <c r="AC92" s="161"/>
      <c r="AD92" s="161"/>
      <c r="AE92" s="161"/>
      <c r="AF92" s="161"/>
      <c r="AG92" s="161"/>
      <c r="AH92" s="161"/>
      <c r="AI92" s="161"/>
      <c r="AJ92" s="161"/>
      <c r="AK92" s="161">
        <v>31</v>
      </c>
      <c r="AL92" s="161">
        <v>31</v>
      </c>
      <c r="AM92" s="161"/>
      <c r="AN92" s="161"/>
      <c r="AO92" s="161" t="s">
        <v>763</v>
      </c>
      <c r="AP92" s="161" t="s">
        <v>764</v>
      </c>
      <c r="AQ92" s="161"/>
      <c r="AR92" s="161"/>
      <c r="AS92" s="161"/>
      <c r="AT92" s="161"/>
    </row>
    <row r="93" customFormat="1" spans="1:46">
      <c r="A93" s="1">
        <v>90</v>
      </c>
      <c r="B93" s="98" t="s">
        <v>765</v>
      </c>
      <c r="C93" s="161">
        <v>2020</v>
      </c>
      <c r="D93" s="162" t="s">
        <v>766</v>
      </c>
      <c r="E93" s="162" t="s">
        <v>35</v>
      </c>
      <c r="F93" s="162" t="s">
        <v>761</v>
      </c>
      <c r="G93" s="162" t="s">
        <v>767</v>
      </c>
      <c r="H93" s="162" t="s">
        <v>71</v>
      </c>
      <c r="I93" s="162">
        <v>82</v>
      </c>
      <c r="J93" s="162" t="s">
        <v>47</v>
      </c>
      <c r="K93" s="161">
        <v>42</v>
      </c>
      <c r="L93" s="162" t="s">
        <v>40</v>
      </c>
      <c r="M93" s="161">
        <v>40</v>
      </c>
      <c r="N93" s="161">
        <v>2</v>
      </c>
      <c r="O93" s="161">
        <v>1</v>
      </c>
      <c r="P93" s="161">
        <v>8</v>
      </c>
      <c r="Q93" s="161"/>
      <c r="R93" s="161"/>
      <c r="S93" s="161"/>
      <c r="T93" s="161"/>
      <c r="U93" s="161"/>
      <c r="V93" s="161"/>
      <c r="W93" s="161"/>
      <c r="X93" s="161"/>
      <c r="Y93" s="161"/>
      <c r="Z93" s="161"/>
      <c r="AA93" s="161"/>
      <c r="AB93" s="161"/>
      <c r="AC93" s="161"/>
      <c r="AD93" s="161"/>
      <c r="AE93" s="161"/>
      <c r="AF93" s="161"/>
      <c r="AG93" s="161"/>
      <c r="AH93" s="161"/>
      <c r="AI93" s="161"/>
      <c r="AJ93" s="161"/>
      <c r="AK93" s="161"/>
      <c r="AL93" s="161"/>
      <c r="AM93" s="161"/>
      <c r="AN93" s="161"/>
      <c r="AO93" s="161" t="s">
        <v>768</v>
      </c>
      <c r="AP93" s="161"/>
      <c r="AQ93" s="161"/>
      <c r="AR93" s="161"/>
      <c r="AS93" s="161"/>
      <c r="AT93" s="161"/>
    </row>
    <row r="94" customFormat="1" spans="1:46">
      <c r="A94" s="1">
        <v>91</v>
      </c>
      <c r="B94" s="98" t="s">
        <v>769</v>
      </c>
      <c r="C94" s="161">
        <v>2019</v>
      </c>
      <c r="D94" s="162" t="s">
        <v>93</v>
      </c>
      <c r="E94" s="162" t="s">
        <v>35</v>
      </c>
      <c r="F94" s="162" t="s">
        <v>761</v>
      </c>
      <c r="G94" s="162" t="s">
        <v>332</v>
      </c>
      <c r="H94" s="162" t="s">
        <v>71</v>
      </c>
      <c r="I94" s="162">
        <v>1232</v>
      </c>
      <c r="J94" s="162" t="s">
        <v>47</v>
      </c>
      <c r="K94" s="161">
        <v>614</v>
      </c>
      <c r="L94" s="162" t="s">
        <v>40</v>
      </c>
      <c r="M94" s="161">
        <v>618</v>
      </c>
      <c r="N94" s="161">
        <v>3</v>
      </c>
      <c r="O94" s="161" t="s">
        <v>770</v>
      </c>
      <c r="P94" s="161" t="s">
        <v>771</v>
      </c>
      <c r="Q94" s="161"/>
      <c r="R94" s="161"/>
      <c r="S94" s="161"/>
      <c r="T94" s="161"/>
      <c r="U94" s="161" t="s">
        <v>772</v>
      </c>
      <c r="V94" s="161" t="s">
        <v>773</v>
      </c>
      <c r="W94" s="161"/>
      <c r="X94" s="161"/>
      <c r="Y94" s="161"/>
      <c r="Z94" s="161"/>
      <c r="AA94" s="161"/>
      <c r="AB94" s="161"/>
      <c r="AC94" s="161"/>
      <c r="AD94" s="161"/>
      <c r="AE94" s="161"/>
      <c r="AF94" s="161"/>
      <c r="AG94" s="161"/>
      <c r="AH94" s="161"/>
      <c r="AI94" s="161"/>
      <c r="AJ94" s="161"/>
      <c r="AK94" s="161">
        <v>4</v>
      </c>
      <c r="AL94" s="161">
        <v>19</v>
      </c>
      <c r="AM94" s="161"/>
      <c r="AN94" s="161"/>
      <c r="AO94" s="161"/>
      <c r="AP94" s="161"/>
      <c r="AQ94" s="161"/>
      <c r="AR94" s="161"/>
      <c r="AS94" s="161"/>
      <c r="AT94" s="161"/>
    </row>
    <row r="95" spans="1:13">
      <c r="A95" s="1">
        <v>92</v>
      </c>
      <c r="B95" s="163" t="s">
        <v>774</v>
      </c>
      <c r="C95" s="164">
        <v>2002</v>
      </c>
      <c r="D95" s="163" t="s">
        <v>775</v>
      </c>
      <c r="E95" s="163" t="s">
        <v>35</v>
      </c>
      <c r="F95" s="163" t="s">
        <v>36</v>
      </c>
      <c r="G95" s="163" t="s">
        <v>776</v>
      </c>
      <c r="H95" s="163" t="s">
        <v>85</v>
      </c>
      <c r="I95" s="163">
        <v>40</v>
      </c>
      <c r="J95" s="163" t="s">
        <v>47</v>
      </c>
      <c r="K95" s="164">
        <v>20</v>
      </c>
      <c r="L95" s="163" t="s">
        <v>40</v>
      </c>
      <c r="M95" s="164">
        <v>20</v>
      </c>
    </row>
    <row r="96" spans="1:13">
      <c r="A96" s="1">
        <v>93</v>
      </c>
      <c r="B96" s="162" t="s">
        <v>777</v>
      </c>
      <c r="C96" s="161">
        <v>2005</v>
      </c>
      <c r="D96" s="162" t="s">
        <v>778</v>
      </c>
      <c r="E96" s="162" t="s">
        <v>35</v>
      </c>
      <c r="F96" s="162" t="s">
        <v>36</v>
      </c>
      <c r="G96" s="162" t="s">
        <v>109</v>
      </c>
      <c r="H96" s="162" t="s">
        <v>85</v>
      </c>
      <c r="I96" s="162">
        <v>142</v>
      </c>
      <c r="J96" s="162" t="s">
        <v>47</v>
      </c>
      <c r="K96" s="161">
        <v>71</v>
      </c>
      <c r="L96" s="162" t="s">
        <v>40</v>
      </c>
      <c r="M96" s="161">
        <v>71</v>
      </c>
    </row>
    <row r="97" spans="1:13">
      <c r="A97" s="1">
        <v>94</v>
      </c>
      <c r="B97" s="162" t="s">
        <v>779</v>
      </c>
      <c r="C97" s="161">
        <v>2010</v>
      </c>
      <c r="D97" s="162" t="s">
        <v>778</v>
      </c>
      <c r="E97" s="162" t="s">
        <v>35</v>
      </c>
      <c r="F97" s="162" t="s">
        <v>36</v>
      </c>
      <c r="G97" s="162" t="s">
        <v>109</v>
      </c>
      <c r="H97" s="162" t="s">
        <v>85</v>
      </c>
      <c r="I97" s="162">
        <v>60</v>
      </c>
      <c r="J97" s="162" t="s">
        <v>47</v>
      </c>
      <c r="K97" s="161">
        <v>30</v>
      </c>
      <c r="L97" s="162" t="s">
        <v>40</v>
      </c>
      <c r="M97" s="161">
        <v>30</v>
      </c>
    </row>
    <row r="98" spans="1:13">
      <c r="A98" s="1">
        <v>95</v>
      </c>
      <c r="B98" s="163" t="s">
        <v>780</v>
      </c>
      <c r="C98" s="164">
        <v>2009</v>
      </c>
      <c r="D98" s="163" t="s">
        <v>781</v>
      </c>
      <c r="E98" s="163" t="s">
        <v>35</v>
      </c>
      <c r="F98" s="163" t="s">
        <v>36</v>
      </c>
      <c r="G98" s="163" t="s">
        <v>782</v>
      </c>
      <c r="H98" s="165" t="s">
        <v>783</v>
      </c>
      <c r="I98" s="163">
        <v>60</v>
      </c>
      <c r="J98" s="163" t="s">
        <v>47</v>
      </c>
      <c r="K98" s="164">
        <v>30</v>
      </c>
      <c r="L98" s="163" t="s">
        <v>40</v>
      </c>
      <c r="M98" s="164">
        <v>30</v>
      </c>
    </row>
    <row r="99" spans="1:13">
      <c r="A99" s="1">
        <v>96</v>
      </c>
      <c r="B99" s="10" t="s">
        <v>107</v>
      </c>
      <c r="C99" s="161">
        <v>2003</v>
      </c>
      <c r="D99" s="162" t="s">
        <v>778</v>
      </c>
      <c r="E99" s="162" t="s">
        <v>35</v>
      </c>
      <c r="F99" s="162" t="s">
        <v>36</v>
      </c>
      <c r="G99" s="162" t="s">
        <v>109</v>
      </c>
      <c r="H99" s="162" t="s">
        <v>85</v>
      </c>
      <c r="I99" s="162">
        <v>80</v>
      </c>
      <c r="J99" s="162" t="s">
        <v>47</v>
      </c>
      <c r="K99" s="161">
        <v>40</v>
      </c>
      <c r="L99" s="162" t="s">
        <v>40</v>
      </c>
      <c r="M99" s="161">
        <v>40</v>
      </c>
    </row>
    <row r="100" spans="1:13">
      <c r="A100" s="1">
        <v>97</v>
      </c>
      <c r="B100" s="163" t="s">
        <v>784</v>
      </c>
      <c r="C100" s="164">
        <v>2014</v>
      </c>
      <c r="D100" s="163" t="s">
        <v>785</v>
      </c>
      <c r="E100" s="163" t="s">
        <v>35</v>
      </c>
      <c r="F100" s="163" t="s">
        <v>36</v>
      </c>
      <c r="G100" s="163" t="s">
        <v>776</v>
      </c>
      <c r="H100" s="163" t="s">
        <v>85</v>
      </c>
      <c r="I100" s="163">
        <v>333</v>
      </c>
      <c r="J100" s="163" t="s">
        <v>47</v>
      </c>
      <c r="K100" s="164">
        <v>163</v>
      </c>
      <c r="L100" s="163" t="s">
        <v>40</v>
      </c>
      <c r="M100" s="164">
        <v>170</v>
      </c>
    </row>
    <row r="101" spans="1:13">
      <c r="A101" s="1">
        <v>98</v>
      </c>
      <c r="B101" s="166" t="s">
        <v>786</v>
      </c>
      <c r="C101" s="167">
        <v>2018</v>
      </c>
      <c r="D101" s="166" t="s">
        <v>787</v>
      </c>
      <c r="E101" s="166" t="s">
        <v>35</v>
      </c>
      <c r="F101" s="166" t="s">
        <v>36</v>
      </c>
      <c r="G101" s="168" t="s">
        <v>788</v>
      </c>
      <c r="H101" s="163" t="s">
        <v>789</v>
      </c>
      <c r="I101" s="166">
        <v>44</v>
      </c>
      <c r="J101" s="163" t="s">
        <v>47</v>
      </c>
      <c r="K101" s="167">
        <v>22</v>
      </c>
      <c r="L101" s="163" t="s">
        <v>40</v>
      </c>
      <c r="M101" s="167">
        <v>22</v>
      </c>
    </row>
    <row r="102" spans="1:13">
      <c r="A102" s="1">
        <v>99</v>
      </c>
      <c r="B102" s="166" t="s">
        <v>790</v>
      </c>
      <c r="C102" s="167">
        <v>2004</v>
      </c>
      <c r="D102" s="166" t="s">
        <v>791</v>
      </c>
      <c r="E102" s="166" t="s">
        <v>35</v>
      </c>
      <c r="F102" s="166" t="s">
        <v>792</v>
      </c>
      <c r="G102" s="165" t="s">
        <v>793</v>
      </c>
      <c r="H102" s="165" t="s">
        <v>793</v>
      </c>
      <c r="I102" s="166">
        <v>40</v>
      </c>
      <c r="J102" s="163" t="s">
        <v>47</v>
      </c>
      <c r="K102" s="167">
        <v>20</v>
      </c>
      <c r="L102" s="163" t="s">
        <v>40</v>
      </c>
      <c r="M102" s="167">
        <v>20</v>
      </c>
    </row>
    <row r="103" spans="1:13">
      <c r="A103" s="1">
        <v>100</v>
      </c>
      <c r="B103" s="49" t="s">
        <v>794</v>
      </c>
      <c r="C103" s="39">
        <v>2003</v>
      </c>
      <c r="D103" s="48" t="s">
        <v>795</v>
      </c>
      <c r="E103" s="49" t="s">
        <v>35</v>
      </c>
      <c r="F103" s="49" t="s">
        <v>36</v>
      </c>
      <c r="G103" s="140" t="s">
        <v>793</v>
      </c>
      <c r="H103" s="49" t="s">
        <v>793</v>
      </c>
      <c r="I103" s="49">
        <v>60</v>
      </c>
      <c r="J103" s="48" t="s">
        <v>47</v>
      </c>
      <c r="K103" s="39">
        <v>30</v>
      </c>
      <c r="L103" s="48" t="s">
        <v>40</v>
      </c>
      <c r="M103" s="39">
        <v>30</v>
      </c>
    </row>
    <row r="104" spans="1:13">
      <c r="A104" s="1">
        <v>101</v>
      </c>
      <c r="B104" s="166" t="s">
        <v>796</v>
      </c>
      <c r="C104" s="167">
        <v>2016</v>
      </c>
      <c r="D104" s="166" t="s">
        <v>785</v>
      </c>
      <c r="E104" s="166" t="s">
        <v>35</v>
      </c>
      <c r="F104" s="166" t="s">
        <v>36</v>
      </c>
      <c r="G104" s="168" t="s">
        <v>797</v>
      </c>
      <c r="H104" s="169" t="s">
        <v>798</v>
      </c>
      <c r="I104" s="166">
        <v>96</v>
      </c>
      <c r="J104" s="163" t="s">
        <v>47</v>
      </c>
      <c r="K104" s="167">
        <v>48</v>
      </c>
      <c r="L104" s="163" t="s">
        <v>40</v>
      </c>
      <c r="M104" s="167">
        <v>48</v>
      </c>
    </row>
    <row r="105" spans="1:13">
      <c r="A105" s="1">
        <v>102</v>
      </c>
      <c r="B105" s="49" t="s">
        <v>799</v>
      </c>
      <c r="C105" s="39">
        <v>2001</v>
      </c>
      <c r="D105" s="49" t="s">
        <v>800</v>
      </c>
      <c r="E105" s="49" t="s">
        <v>35</v>
      </c>
      <c r="F105" s="49" t="s">
        <v>792</v>
      </c>
      <c r="G105" s="140" t="s">
        <v>801</v>
      </c>
      <c r="H105" s="170" t="s">
        <v>802</v>
      </c>
      <c r="I105" s="49">
        <v>62</v>
      </c>
      <c r="J105" s="48" t="s">
        <v>47</v>
      </c>
      <c r="K105" s="39">
        <v>32</v>
      </c>
      <c r="L105" s="48" t="s">
        <v>40</v>
      </c>
      <c r="M105" s="39">
        <v>30</v>
      </c>
    </row>
  </sheetData>
  <autoFilter ref="A1:AW105">
    <extLst/>
  </autoFilter>
  <mergeCells count="31">
    <mergeCell ref="B1:AT1"/>
    <mergeCell ref="F2:H2"/>
    <mergeCell ref="J2:K2"/>
    <mergeCell ref="L2:M2"/>
    <mergeCell ref="O2:AT2"/>
    <mergeCell ref="O3:P3"/>
    <mergeCell ref="Q3:R3"/>
    <mergeCell ref="S3:T3"/>
    <mergeCell ref="U3:V3"/>
    <mergeCell ref="W3:X3"/>
    <mergeCell ref="Y3:Z3"/>
    <mergeCell ref="AA3:AB3"/>
    <mergeCell ref="AC3:AD3"/>
    <mergeCell ref="AE3:AF3"/>
    <mergeCell ref="AG3:AH3"/>
    <mergeCell ref="AI3:AJ3"/>
    <mergeCell ref="AK3:AL3"/>
    <mergeCell ref="AM3:AN3"/>
    <mergeCell ref="AO3:AP3"/>
    <mergeCell ref="AQ3:AR3"/>
    <mergeCell ref="AS3:AT3"/>
    <mergeCell ref="A2:A3"/>
    <mergeCell ref="A5:A8"/>
    <mergeCell ref="A34:A35"/>
    <mergeCell ref="A41:A45"/>
    <mergeCell ref="B2:B3"/>
    <mergeCell ref="C2:C3"/>
    <mergeCell ref="D2:D3"/>
    <mergeCell ref="E2:E3"/>
    <mergeCell ref="I2:I3"/>
    <mergeCell ref="N2:N3"/>
  </mergeCells>
  <dataValidations count="1">
    <dataValidation type="list" allowBlank="1" showInputMessage="1" showErrorMessage="1" sqref="F15 F16 F21 F28 F29 F30 F31 F32 F39 F40 F59 F60 F66 F74 F75 F84 F85 F86 F87 F88 F89 F103 F4:F9 F10:F14 F17:F20 F22:F27 F33:F36 F37:F38 F41:F48 F49:F56 F57:F58 F61:F65 F67:F70 F71:F73 F76:F81 F82:F83 F90:F91 F104:F105">
      <formula1>"男,女,All"</formula1>
    </dataValidation>
  </dataValidations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AP91"/>
  <sheetViews>
    <sheetView zoomScale="55" zoomScaleNormal="55" topLeftCell="A36" workbookViewId="0">
      <selection activeCell="A88" sqref="$A88:$XFD91"/>
    </sheetView>
  </sheetViews>
  <sheetFormatPr defaultColWidth="8.72727272727273" defaultRowHeight="14"/>
  <sheetData>
    <row r="3" spans="1:42">
      <c r="A3" s="30"/>
      <c r="B3" s="30"/>
      <c r="C3" s="30"/>
      <c r="D3" s="31" t="s">
        <v>853</v>
      </c>
      <c r="E3" s="32"/>
      <c r="F3" s="32"/>
      <c r="G3" s="32"/>
      <c r="H3" s="32"/>
      <c r="I3" s="32"/>
      <c r="J3" s="30"/>
      <c r="K3" s="30"/>
      <c r="L3" s="30"/>
      <c r="M3" s="30"/>
      <c r="N3" s="38"/>
      <c r="O3" s="30"/>
      <c r="P3" s="30"/>
      <c r="Q3" s="30"/>
      <c r="R3" s="31" t="s">
        <v>854</v>
      </c>
      <c r="S3" s="32"/>
      <c r="T3" s="32"/>
      <c r="U3" s="32"/>
      <c r="V3" s="32"/>
      <c r="W3" s="32"/>
      <c r="X3" s="30"/>
      <c r="Y3" s="30"/>
      <c r="Z3" s="30"/>
      <c r="AA3" s="30"/>
      <c r="AB3" s="30"/>
      <c r="AD3" s="52" t="s">
        <v>855</v>
      </c>
      <c r="AE3" s="52"/>
      <c r="AF3" s="52"/>
      <c r="AG3" s="52"/>
      <c r="AH3" s="52"/>
      <c r="AI3" s="52"/>
      <c r="AJ3" s="52"/>
      <c r="AK3" s="52"/>
      <c r="AL3" s="52"/>
      <c r="AM3" s="52"/>
      <c r="AN3" s="53"/>
      <c r="AO3" s="53"/>
      <c r="AP3" s="53"/>
    </row>
    <row r="4" spans="1:42">
      <c r="A4" s="30"/>
      <c r="B4" s="30"/>
      <c r="C4" s="30"/>
      <c r="D4" s="32"/>
      <c r="E4" s="32"/>
      <c r="F4" s="32"/>
      <c r="G4" s="32"/>
      <c r="H4" s="32"/>
      <c r="I4" s="32"/>
      <c r="J4" s="30"/>
      <c r="K4" s="30"/>
      <c r="L4" s="30"/>
      <c r="M4" s="30"/>
      <c r="N4" s="38"/>
      <c r="O4" s="30"/>
      <c r="P4" s="30"/>
      <c r="Q4" s="30"/>
      <c r="R4" s="32"/>
      <c r="S4" s="32"/>
      <c r="T4" s="32"/>
      <c r="U4" s="32"/>
      <c r="V4" s="32"/>
      <c r="W4" s="32"/>
      <c r="X4" s="30"/>
      <c r="Y4" s="30"/>
      <c r="Z4" s="30"/>
      <c r="AA4" s="30"/>
      <c r="AB4" s="30"/>
      <c r="AD4" s="53"/>
      <c r="AE4" s="53"/>
      <c r="AF4" s="53"/>
      <c r="AG4" s="53"/>
      <c r="AH4" s="53"/>
      <c r="AI4" s="53"/>
      <c r="AJ4" s="53"/>
      <c r="AK4" s="53"/>
      <c r="AL4" s="53"/>
      <c r="AM4" s="53"/>
      <c r="AN4" s="53"/>
      <c r="AO4" s="53"/>
      <c r="AP4" s="53"/>
    </row>
    <row r="61" spans="1:33">
      <c r="A61" s="30"/>
      <c r="B61" s="30"/>
      <c r="C61" s="30"/>
      <c r="D61" s="31" t="s">
        <v>891</v>
      </c>
      <c r="E61" s="32"/>
      <c r="F61" s="32"/>
      <c r="G61" s="32"/>
      <c r="H61" s="32"/>
      <c r="I61" s="32"/>
      <c r="J61" s="30"/>
      <c r="K61" s="30"/>
      <c r="L61" s="30"/>
      <c r="M61" s="30"/>
      <c r="N61" s="38"/>
      <c r="O61" s="38"/>
      <c r="P61" s="38"/>
      <c r="Q61" s="38"/>
      <c r="R61" s="38"/>
      <c r="S61" s="38"/>
      <c r="T61" s="38"/>
      <c r="U61" s="38"/>
      <c r="V61" s="38"/>
      <c r="W61" s="38"/>
      <c r="X61" s="38"/>
      <c r="Y61" s="38"/>
      <c r="Z61" s="38"/>
      <c r="AA61" s="38"/>
      <c r="AB61" s="38"/>
      <c r="AC61" s="38"/>
      <c r="AD61" s="38"/>
      <c r="AE61" s="38"/>
      <c r="AF61" s="38"/>
      <c r="AG61" s="38"/>
    </row>
    <row r="62" spans="1:33">
      <c r="A62" s="30"/>
      <c r="B62" s="30"/>
      <c r="C62" s="30"/>
      <c r="D62" s="32"/>
      <c r="E62" s="32"/>
      <c r="F62" s="32"/>
      <c r="G62" s="32"/>
      <c r="H62" s="32"/>
      <c r="I62" s="32"/>
      <c r="J62" s="30"/>
      <c r="K62" s="30"/>
      <c r="L62" s="30"/>
      <c r="M62" s="30"/>
      <c r="N62" s="38"/>
      <c r="O62" s="38"/>
      <c r="P62" s="38"/>
      <c r="Q62" s="38"/>
      <c r="R62" s="38"/>
      <c r="S62" s="38"/>
      <c r="T62" s="38"/>
      <c r="U62" s="38"/>
      <c r="V62" s="38"/>
      <c r="W62" s="38"/>
      <c r="X62" s="38"/>
      <c r="Y62" s="38"/>
      <c r="Z62" s="38"/>
      <c r="AA62" s="38"/>
      <c r="AB62" s="38"/>
      <c r="AC62" s="38"/>
      <c r="AD62" s="38"/>
      <c r="AE62" s="38"/>
      <c r="AF62" s="38"/>
      <c r="AG62" s="38"/>
    </row>
    <row r="89" customFormat="1" spans="1:14">
      <c r="A89" s="30"/>
      <c r="B89" s="30"/>
      <c r="C89" s="30"/>
      <c r="D89" s="31" t="s">
        <v>857</v>
      </c>
      <c r="E89" s="32"/>
      <c r="F89" s="32"/>
      <c r="G89" s="32"/>
      <c r="H89" s="32"/>
      <c r="I89" s="32"/>
      <c r="J89" s="30"/>
      <c r="K89" s="30"/>
      <c r="L89" s="30"/>
      <c r="M89" s="30"/>
      <c r="N89" s="38"/>
    </row>
    <row r="90" customFormat="1" spans="1:14">
      <c r="A90" s="30"/>
      <c r="B90" s="30"/>
      <c r="C90" s="30"/>
      <c r="D90" s="32"/>
      <c r="E90" s="32"/>
      <c r="F90" s="32"/>
      <c r="G90" s="32"/>
      <c r="H90" s="32"/>
      <c r="I90" s="32"/>
      <c r="J90" s="30"/>
      <c r="K90" s="30"/>
      <c r="L90" s="30"/>
      <c r="M90" s="30"/>
      <c r="N90" s="38"/>
    </row>
    <row r="91" spans="5:15">
      <c r="E91" s="1"/>
      <c r="O91" s="69"/>
    </row>
  </sheetData>
  <mergeCells count="1">
    <mergeCell ref="AD3:AM3"/>
  </mergeCells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2:AP61"/>
  <sheetViews>
    <sheetView zoomScale="40" zoomScaleNormal="40" workbookViewId="0">
      <selection activeCell="K61" sqref="K61"/>
    </sheetView>
  </sheetViews>
  <sheetFormatPr defaultColWidth="8.72727272727273" defaultRowHeight="14"/>
  <sheetData>
    <row r="2" spans="1:42">
      <c r="A2" s="30"/>
      <c r="B2" s="30"/>
      <c r="C2" s="30"/>
      <c r="D2" s="31" t="s">
        <v>853</v>
      </c>
      <c r="E2" s="32"/>
      <c r="F2" s="32"/>
      <c r="G2" s="32"/>
      <c r="H2" s="32"/>
      <c r="I2" s="32"/>
      <c r="J2" s="30"/>
      <c r="K2" s="30"/>
      <c r="L2" s="30"/>
      <c r="M2" s="30"/>
      <c r="N2" s="38"/>
      <c r="O2" s="30"/>
      <c r="P2" s="30"/>
      <c r="Q2" s="30"/>
      <c r="R2" s="31" t="s">
        <v>854</v>
      </c>
      <c r="S2" s="32"/>
      <c r="T2" s="32"/>
      <c r="U2" s="32"/>
      <c r="V2" s="32"/>
      <c r="W2" s="32"/>
      <c r="X2" s="30"/>
      <c r="Y2" s="30"/>
      <c r="Z2" s="30"/>
      <c r="AA2" s="30"/>
      <c r="AB2" s="30"/>
      <c r="AD2" s="52" t="s">
        <v>855</v>
      </c>
      <c r="AE2" s="52"/>
      <c r="AF2" s="52"/>
      <c r="AG2" s="52"/>
      <c r="AH2" s="52"/>
      <c r="AI2" s="52"/>
      <c r="AJ2" s="52"/>
      <c r="AK2" s="52"/>
      <c r="AL2" s="52"/>
      <c r="AM2" s="52"/>
      <c r="AN2" s="53"/>
      <c r="AO2" s="53"/>
      <c r="AP2" s="53"/>
    </row>
    <row r="3" spans="1:42">
      <c r="A3" s="30"/>
      <c r="B3" s="30"/>
      <c r="C3" s="30"/>
      <c r="D3" s="32"/>
      <c r="E3" s="32"/>
      <c r="F3" s="32"/>
      <c r="G3" s="32"/>
      <c r="H3" s="32"/>
      <c r="I3" s="32"/>
      <c r="J3" s="30"/>
      <c r="K3" s="30"/>
      <c r="L3" s="30"/>
      <c r="M3" s="30"/>
      <c r="N3" s="38"/>
      <c r="O3" s="30"/>
      <c r="P3" s="30"/>
      <c r="Q3" s="30"/>
      <c r="R3" s="32"/>
      <c r="S3" s="32"/>
      <c r="T3" s="32"/>
      <c r="U3" s="32"/>
      <c r="V3" s="32"/>
      <c r="W3" s="32"/>
      <c r="X3" s="30"/>
      <c r="Y3" s="30"/>
      <c r="Z3" s="30"/>
      <c r="AA3" s="30"/>
      <c r="AB3" s="30"/>
      <c r="AD3" s="53"/>
      <c r="AE3" s="53"/>
      <c r="AF3" s="53"/>
      <c r="AG3" s="53"/>
      <c r="AH3" s="53"/>
      <c r="AI3" s="53"/>
      <c r="AJ3" s="53"/>
      <c r="AK3" s="53"/>
      <c r="AL3" s="53"/>
      <c r="AM3" s="53"/>
      <c r="AN3" s="53"/>
      <c r="AO3" s="53"/>
      <c r="AP3" s="53"/>
    </row>
    <row r="26" spans="1:33">
      <c r="A26" s="30"/>
      <c r="B26" s="30"/>
      <c r="C26" s="30"/>
      <c r="D26" s="31" t="s">
        <v>891</v>
      </c>
      <c r="E26" s="32"/>
      <c r="F26" s="32"/>
      <c r="G26" s="32"/>
      <c r="H26" s="32"/>
      <c r="I26" s="32"/>
      <c r="J26" s="30"/>
      <c r="K26" s="30"/>
      <c r="L26" s="30"/>
      <c r="M26" s="30"/>
      <c r="N26" s="38"/>
      <c r="O26" s="38"/>
      <c r="P26" s="38"/>
      <c r="Q26" s="38"/>
      <c r="R26" s="38"/>
      <c r="S26" s="38"/>
      <c r="T26" s="38"/>
      <c r="U26" s="38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</row>
    <row r="27" spans="1:33">
      <c r="A27" s="30"/>
      <c r="B27" s="30"/>
      <c r="C27" s="30"/>
      <c r="D27" s="32"/>
      <c r="E27" s="32"/>
      <c r="F27" s="32"/>
      <c r="G27" s="32"/>
      <c r="H27" s="32"/>
      <c r="I27" s="32"/>
      <c r="J27" s="30"/>
      <c r="K27" s="30"/>
      <c r="L27" s="30"/>
      <c r="M27" s="30"/>
      <c r="N27" s="38"/>
      <c r="O27" s="38"/>
      <c r="P27" s="38"/>
      <c r="Q27" s="38"/>
      <c r="R27" s="38"/>
      <c r="S27" s="38"/>
      <c r="T27" s="38"/>
      <c r="U27" s="38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</row>
    <row r="59" customFormat="1" spans="1:14">
      <c r="A59" s="30"/>
      <c r="B59" s="30"/>
      <c r="C59" s="30"/>
      <c r="D59" s="31" t="s">
        <v>857</v>
      </c>
      <c r="E59" s="32"/>
      <c r="F59" s="32"/>
      <c r="G59" s="32"/>
      <c r="H59" s="32"/>
      <c r="I59" s="32"/>
      <c r="J59" s="30"/>
      <c r="K59" s="30"/>
      <c r="L59" s="30"/>
      <c r="M59" s="30"/>
      <c r="N59" s="38"/>
    </row>
    <row r="60" customFormat="1" spans="1:14">
      <c r="A60" s="30"/>
      <c r="B60" s="30"/>
      <c r="C60" s="30"/>
      <c r="D60" s="32"/>
      <c r="E60" s="32"/>
      <c r="F60" s="32"/>
      <c r="G60" s="32"/>
      <c r="H60" s="32"/>
      <c r="I60" s="32"/>
      <c r="J60" s="30"/>
      <c r="K60" s="30"/>
      <c r="L60" s="30"/>
      <c r="M60" s="30"/>
      <c r="N60" s="38"/>
    </row>
    <row r="61" spans="5:15">
      <c r="E61" s="1"/>
      <c r="O61" s="69"/>
    </row>
  </sheetData>
  <mergeCells count="1">
    <mergeCell ref="AD2:AM2"/>
  </mergeCells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92"/>
  <sheetViews>
    <sheetView zoomScale="55" zoomScaleNormal="55" topLeftCell="A46" workbookViewId="0">
      <selection activeCell="A91" sqref="$A91:$XFD92"/>
    </sheetView>
  </sheetViews>
  <sheetFormatPr defaultColWidth="8.75454545454545" defaultRowHeight="14"/>
  <cols>
    <col min="2" max="2" width="12.8181818181818"/>
    <col min="4" max="6" width="10.6272727272727" style="1" customWidth="1"/>
    <col min="7" max="9" width="12.6272727272727" style="1" customWidth="1"/>
    <col min="13" max="13" width="13.6818181818182" customWidth="1"/>
  </cols>
  <sheetData>
    <row r="1" ht="15.5" spans="1:10">
      <c r="A1" s="25" t="s">
        <v>1</v>
      </c>
      <c r="B1" s="25" t="s">
        <v>803</v>
      </c>
      <c r="C1" s="25" t="s">
        <v>804</v>
      </c>
      <c r="D1" s="25" t="s">
        <v>840</v>
      </c>
      <c r="E1" s="25" t="s">
        <v>841</v>
      </c>
      <c r="F1" s="26" t="s">
        <v>843</v>
      </c>
      <c r="G1" s="25" t="s">
        <v>844</v>
      </c>
      <c r="H1" s="25" t="s">
        <v>845</v>
      </c>
      <c r="I1" s="25" t="s">
        <v>846</v>
      </c>
      <c r="J1" s="33" t="s">
        <v>941</v>
      </c>
    </row>
    <row r="2" ht="15.5" spans="1:13">
      <c r="A2" s="25"/>
      <c r="B2" s="25"/>
      <c r="C2" s="25"/>
      <c r="D2" s="25"/>
      <c r="E2" s="25"/>
      <c r="F2" s="27"/>
      <c r="G2" s="25"/>
      <c r="H2" s="25"/>
      <c r="I2" s="25"/>
      <c r="K2" s="34" t="s">
        <v>894</v>
      </c>
      <c r="L2" s="34" t="s">
        <v>895</v>
      </c>
      <c r="M2" s="35" t="s">
        <v>896</v>
      </c>
    </row>
    <row r="3" ht="14.75" spans="1:13">
      <c r="A3" s="1">
        <f>VLOOKUP(B3,文献质量评价!$B$1:$D$80,2,0)</f>
        <v>1</v>
      </c>
      <c r="B3" s="10" t="s">
        <v>33</v>
      </c>
      <c r="C3" s="28">
        <v>1997</v>
      </c>
      <c r="D3" s="1">
        <v>125</v>
      </c>
      <c r="E3" s="1">
        <v>115</v>
      </c>
      <c r="F3" s="1">
        <v>6.25</v>
      </c>
      <c r="G3" s="1">
        <v>5.39</v>
      </c>
      <c r="H3" s="1">
        <v>9.52</v>
      </c>
      <c r="I3" s="1">
        <v>7.5</v>
      </c>
      <c r="K3" t="str">
        <f t="shared" ref="K3:K12" si="0">IF(F3&gt;H3,"预警","")</f>
        <v/>
      </c>
      <c r="L3" t="str">
        <f t="shared" ref="L3:L12" si="1">IF(F3&gt;H3*1.1,"超10%","")</f>
        <v/>
      </c>
      <c r="M3" s="67"/>
    </row>
    <row r="4" spans="1:13">
      <c r="A4" s="1">
        <f>VLOOKUP(B4,文献质量评价!$B$1:$D$80,2,0)</f>
        <v>5</v>
      </c>
      <c r="B4" s="10" t="s">
        <v>92</v>
      </c>
      <c r="C4" s="28">
        <v>2003</v>
      </c>
      <c r="D4" s="1">
        <v>30</v>
      </c>
      <c r="E4" s="1">
        <v>30</v>
      </c>
      <c r="F4" s="1">
        <v>6</v>
      </c>
      <c r="G4" s="1">
        <v>5</v>
      </c>
      <c r="H4" s="1">
        <v>8</v>
      </c>
      <c r="I4" s="1">
        <v>8</v>
      </c>
      <c r="K4" t="str">
        <f t="shared" si="0"/>
        <v/>
      </c>
      <c r="L4" t="str">
        <f t="shared" si="1"/>
        <v/>
      </c>
      <c r="M4" s="67"/>
    </row>
    <row r="5" spans="1:13">
      <c r="A5" s="1">
        <f>VLOOKUP(B5,文献质量评价!$B$1:$D$80,2,0)</f>
        <v>6</v>
      </c>
      <c r="B5" s="10" t="s">
        <v>99</v>
      </c>
      <c r="C5" s="28">
        <v>2004</v>
      </c>
      <c r="D5" s="1">
        <v>1238</v>
      </c>
      <c r="E5" s="1">
        <v>1225</v>
      </c>
      <c r="F5" s="1">
        <v>9</v>
      </c>
      <c r="G5" s="1">
        <v>6.68</v>
      </c>
      <c r="H5" s="1">
        <v>10</v>
      </c>
      <c r="I5" s="1">
        <v>7.42</v>
      </c>
      <c r="K5" t="str">
        <f t="shared" si="0"/>
        <v/>
      </c>
      <c r="L5" t="str">
        <f t="shared" si="1"/>
        <v/>
      </c>
      <c r="M5" s="67"/>
    </row>
    <row r="6" spans="1:13">
      <c r="A6" s="1">
        <f>VLOOKUP(B6,文献质量评价!$B$1:$D$80,2,0)</f>
        <v>99</v>
      </c>
      <c r="B6" s="10" t="s">
        <v>107</v>
      </c>
      <c r="C6" s="28">
        <v>2005</v>
      </c>
      <c r="D6" s="1">
        <v>40</v>
      </c>
      <c r="E6" s="1">
        <v>40</v>
      </c>
      <c r="F6" s="1">
        <v>4.2</v>
      </c>
      <c r="G6" s="1">
        <v>2.1</v>
      </c>
      <c r="H6" s="1">
        <v>4.7</v>
      </c>
      <c r="I6" s="1">
        <v>2.2</v>
      </c>
      <c r="K6" t="str">
        <f t="shared" si="0"/>
        <v/>
      </c>
      <c r="L6" t="str">
        <f t="shared" si="1"/>
        <v/>
      </c>
      <c r="M6" s="67"/>
    </row>
    <row r="7" spans="1:13">
      <c r="A7" s="1">
        <f>VLOOKUP(B7,文献质量评价!$B$1:$D$80,2,0)</f>
        <v>10</v>
      </c>
      <c r="B7" s="10" t="s">
        <v>139</v>
      </c>
      <c r="C7" s="28">
        <v>2006</v>
      </c>
      <c r="D7" s="1">
        <v>23</v>
      </c>
      <c r="E7" s="1">
        <v>24</v>
      </c>
      <c r="F7" s="1">
        <v>4.6</v>
      </c>
      <c r="G7" s="1">
        <v>2.1</v>
      </c>
      <c r="H7" s="1">
        <v>7.8</v>
      </c>
      <c r="I7" s="1">
        <v>3.6</v>
      </c>
      <c r="K7" t="str">
        <f t="shared" si="0"/>
        <v/>
      </c>
      <c r="L7" t="str">
        <f t="shared" si="1"/>
        <v/>
      </c>
      <c r="M7" s="67"/>
    </row>
    <row r="8" spans="1:13">
      <c r="A8" s="1">
        <f>VLOOKUP(B8,文献质量评价!$B$1:$D$80,2,0)</f>
        <v>19</v>
      </c>
      <c r="B8" s="10" t="s">
        <v>263</v>
      </c>
      <c r="C8" s="28">
        <v>2011</v>
      </c>
      <c r="D8" s="1">
        <v>54</v>
      </c>
      <c r="E8" s="1">
        <v>52</v>
      </c>
      <c r="F8" s="1">
        <v>15</v>
      </c>
      <c r="G8" s="1">
        <v>16.4</v>
      </c>
      <c r="H8" s="1">
        <v>16.1</v>
      </c>
      <c r="I8" s="1">
        <v>11.3</v>
      </c>
      <c r="K8" t="str">
        <f t="shared" si="0"/>
        <v/>
      </c>
      <c r="L8" t="str">
        <f t="shared" si="1"/>
        <v/>
      </c>
      <c r="M8" s="67"/>
    </row>
    <row r="9" spans="1:13">
      <c r="A9" s="1">
        <f>VLOOKUP(B9,文献质量评价!$B$1:$D$80,2,0)</f>
        <v>31</v>
      </c>
      <c r="B9" s="10" t="s">
        <v>342</v>
      </c>
      <c r="C9" s="28">
        <v>2013</v>
      </c>
      <c r="D9" s="1">
        <v>12</v>
      </c>
      <c r="E9" s="1">
        <v>12</v>
      </c>
      <c r="F9" s="1">
        <v>20.6</v>
      </c>
      <c r="G9" s="1">
        <v>7.2</v>
      </c>
      <c r="H9" s="1">
        <v>16.22</v>
      </c>
      <c r="I9" s="1">
        <v>5.09</v>
      </c>
      <c r="J9" t="s">
        <v>942</v>
      </c>
      <c r="K9" t="str">
        <f t="shared" si="0"/>
        <v>预警</v>
      </c>
      <c r="L9" t="str">
        <f t="shared" si="1"/>
        <v>超10%</v>
      </c>
      <c r="M9" s="68" t="s">
        <v>943</v>
      </c>
    </row>
    <row r="10" spans="1:13">
      <c r="A10" s="1">
        <f>VLOOKUP(B10,文献质量评价!$B$1:$D$80,2,0)</f>
        <v>31</v>
      </c>
      <c r="B10" s="10" t="s">
        <v>342</v>
      </c>
      <c r="C10" s="28">
        <v>2013</v>
      </c>
      <c r="D10" s="1">
        <v>16</v>
      </c>
      <c r="E10" s="1">
        <v>14</v>
      </c>
      <c r="F10" s="1">
        <v>14.82</v>
      </c>
      <c r="G10" s="1">
        <v>3.35</v>
      </c>
      <c r="H10" s="1">
        <v>17.57</v>
      </c>
      <c r="I10" s="1">
        <v>5.62</v>
      </c>
      <c r="J10" s="50" t="s">
        <v>944</v>
      </c>
      <c r="K10" t="str">
        <f t="shared" si="0"/>
        <v/>
      </c>
      <c r="L10" t="str">
        <f t="shared" si="1"/>
        <v/>
      </c>
      <c r="M10" s="67"/>
    </row>
    <row r="11" spans="1:13">
      <c r="A11" s="1">
        <f>VLOOKUP(B11,文献质量评价!$B$1:$D$80,2,0)</f>
        <v>31</v>
      </c>
      <c r="B11" s="10" t="s">
        <v>342</v>
      </c>
      <c r="C11" s="28">
        <v>2013</v>
      </c>
      <c r="D11" s="1">
        <v>15</v>
      </c>
      <c r="E11" s="1">
        <v>18</v>
      </c>
      <c r="F11" s="1">
        <v>9.73</v>
      </c>
      <c r="G11" s="1">
        <v>3.94</v>
      </c>
      <c r="H11" s="1">
        <v>8.9</v>
      </c>
      <c r="I11" s="1">
        <v>3.46</v>
      </c>
      <c r="J11" s="50" t="s">
        <v>945</v>
      </c>
      <c r="K11" t="str">
        <f t="shared" si="0"/>
        <v>预警</v>
      </c>
      <c r="L11" t="str">
        <f t="shared" si="1"/>
        <v/>
      </c>
      <c r="M11" s="68" t="s">
        <v>898</v>
      </c>
    </row>
    <row r="12" spans="1:13">
      <c r="A12" s="1">
        <f>VLOOKUP(B12,文献质量评价!$B$1:$D$80,2,0)</f>
        <v>31</v>
      </c>
      <c r="B12" s="10" t="s">
        <v>342</v>
      </c>
      <c r="C12" s="28">
        <v>2013</v>
      </c>
      <c r="D12" s="1">
        <v>35</v>
      </c>
      <c r="E12" s="1">
        <v>35</v>
      </c>
      <c r="F12" s="1">
        <v>8.5</v>
      </c>
      <c r="G12" s="1">
        <v>3.9</v>
      </c>
      <c r="H12" s="1">
        <v>8.98</v>
      </c>
      <c r="I12" s="1">
        <v>4.29</v>
      </c>
      <c r="J12" t="s">
        <v>776</v>
      </c>
      <c r="K12" t="str">
        <f t="shared" si="0"/>
        <v/>
      </c>
      <c r="L12" t="str">
        <f t="shared" si="1"/>
        <v/>
      </c>
      <c r="M12" s="67"/>
    </row>
    <row r="13" spans="1:13">
      <c r="A13" s="1">
        <f>VLOOKUP(B13,文献质量评价!$B$1:$D$80,2,0)</f>
        <v>40</v>
      </c>
      <c r="B13" s="10" t="s">
        <v>821</v>
      </c>
      <c r="C13" s="28">
        <v>2015</v>
      </c>
      <c r="D13" s="1">
        <v>40</v>
      </c>
      <c r="E13" s="1">
        <v>40</v>
      </c>
      <c r="F13" s="1">
        <v>7.9</v>
      </c>
      <c r="G13" s="1">
        <v>0.58</v>
      </c>
      <c r="H13" s="1">
        <v>8.35</v>
      </c>
      <c r="I13" s="1">
        <v>0.66</v>
      </c>
      <c r="K13" t="str">
        <f t="shared" ref="K13:K35" si="2">IF(F13&gt;H13,"预警","")</f>
        <v/>
      </c>
      <c r="L13" t="str">
        <f t="shared" ref="L13:L35" si="3">IF(F13&gt;H13*1.1,"超10%","")</f>
        <v/>
      </c>
      <c r="M13" s="67"/>
    </row>
    <row r="14" spans="1:13">
      <c r="A14" s="1">
        <f>VLOOKUP(B14,文献质量评价!$B$1:$D$80,2,0)</f>
        <v>41</v>
      </c>
      <c r="B14" s="10" t="s">
        <v>409</v>
      </c>
      <c r="C14" s="28">
        <v>2015</v>
      </c>
      <c r="D14" s="1">
        <v>20</v>
      </c>
      <c r="E14" s="1">
        <v>20</v>
      </c>
      <c r="F14" s="1">
        <v>8.39</v>
      </c>
      <c r="G14" s="1">
        <v>2.29</v>
      </c>
      <c r="H14" s="1">
        <v>12.36</v>
      </c>
      <c r="I14" s="1">
        <v>2.77</v>
      </c>
      <c r="K14" t="str">
        <f t="shared" si="2"/>
        <v/>
      </c>
      <c r="L14" t="str">
        <f t="shared" si="3"/>
        <v/>
      </c>
      <c r="M14" s="67"/>
    </row>
    <row r="15" spans="1:13">
      <c r="A15" s="1">
        <f>VLOOKUP(B15,文献质量评价!$B$1:$D$80,2,0)</f>
        <v>18</v>
      </c>
      <c r="B15" s="29" t="s">
        <v>818</v>
      </c>
      <c r="C15" s="1">
        <v>2010</v>
      </c>
      <c r="D15" s="1">
        <v>33</v>
      </c>
      <c r="E15" s="1">
        <v>33</v>
      </c>
      <c r="F15" s="1">
        <v>4.59</v>
      </c>
      <c r="G15" s="58">
        <v>2.4</v>
      </c>
      <c r="H15" s="1">
        <v>7.06</v>
      </c>
      <c r="I15" s="1">
        <v>1.69</v>
      </c>
      <c r="K15" t="str">
        <f t="shared" si="2"/>
        <v/>
      </c>
      <c r="L15" t="str">
        <f t="shared" si="3"/>
        <v/>
      </c>
      <c r="M15" s="67"/>
    </row>
    <row r="16" spans="1:13">
      <c r="A16" s="1">
        <f>VLOOKUP(B16,文献质量评价!$B$1:$D$80,2,0)</f>
        <v>24</v>
      </c>
      <c r="B16" s="29" t="s">
        <v>241</v>
      </c>
      <c r="C16" s="1">
        <v>2011</v>
      </c>
      <c r="D16" s="1">
        <v>30</v>
      </c>
      <c r="E16" s="1">
        <v>30</v>
      </c>
      <c r="F16" s="1">
        <v>2.54</v>
      </c>
      <c r="G16" s="1">
        <v>0.06</v>
      </c>
      <c r="H16" s="1">
        <v>5.37</v>
      </c>
      <c r="I16" s="1">
        <v>0.09</v>
      </c>
      <c r="K16" t="str">
        <f t="shared" si="2"/>
        <v/>
      </c>
      <c r="L16" t="str">
        <f t="shared" si="3"/>
        <v/>
      </c>
      <c r="M16" s="67"/>
    </row>
    <row r="17" spans="1:13">
      <c r="A17" s="62">
        <f>VLOOKUP(B17,文献质量评价!$B$1:$D$80,2,0)</f>
        <v>25</v>
      </c>
      <c r="B17" s="63" t="s">
        <v>249</v>
      </c>
      <c r="C17" s="62">
        <v>2011</v>
      </c>
      <c r="D17" s="62">
        <v>20</v>
      </c>
      <c r="E17" s="62">
        <v>20</v>
      </c>
      <c r="F17" s="62">
        <v>20.7</v>
      </c>
      <c r="G17" s="62">
        <v>4.1</v>
      </c>
      <c r="H17" s="62">
        <v>32</v>
      </c>
      <c r="I17" s="62">
        <v>3.4</v>
      </c>
      <c r="K17" t="str">
        <f t="shared" si="2"/>
        <v/>
      </c>
      <c r="L17" t="str">
        <f t="shared" si="3"/>
        <v/>
      </c>
      <c r="M17" s="67"/>
    </row>
    <row r="18" spans="1:13">
      <c r="A18" s="62">
        <f>VLOOKUP(B18,文献质量评价!$B$1:$D$80,2,0)</f>
        <v>50</v>
      </c>
      <c r="B18" s="64" t="s">
        <v>490</v>
      </c>
      <c r="C18" s="62">
        <v>2017</v>
      </c>
      <c r="D18" s="62">
        <v>27</v>
      </c>
      <c r="E18" s="62">
        <v>30</v>
      </c>
      <c r="F18" s="62">
        <v>8.5</v>
      </c>
      <c r="G18" s="62">
        <v>4.5</v>
      </c>
      <c r="H18" s="62">
        <v>20</v>
      </c>
      <c r="I18" s="62">
        <v>6.2</v>
      </c>
      <c r="K18" t="str">
        <f t="shared" si="2"/>
        <v/>
      </c>
      <c r="L18" t="str">
        <f t="shared" si="3"/>
        <v/>
      </c>
      <c r="M18" s="67"/>
    </row>
    <row r="19" spans="1:13">
      <c r="A19" s="1">
        <f>VLOOKUP(B19,文献质量评价!$B$1:$D$80,2,0)</f>
        <v>54</v>
      </c>
      <c r="B19" s="45" t="s">
        <v>525</v>
      </c>
      <c r="C19" s="1">
        <v>2018</v>
      </c>
      <c r="D19" s="1">
        <v>34</v>
      </c>
      <c r="E19" s="1">
        <v>35</v>
      </c>
      <c r="F19" s="29">
        <v>10.4</v>
      </c>
      <c r="G19" s="1">
        <v>4.27</v>
      </c>
      <c r="H19" s="29">
        <v>10.44</v>
      </c>
      <c r="I19" s="1">
        <v>6.99</v>
      </c>
      <c r="K19" t="str">
        <f t="shared" si="2"/>
        <v/>
      </c>
      <c r="L19" t="str">
        <f t="shared" si="3"/>
        <v/>
      </c>
      <c r="M19" s="67"/>
    </row>
    <row r="20" spans="1:13">
      <c r="A20" s="62">
        <f>VLOOKUP(B20,文献质量评价!$B$1:$D$80,2,0)</f>
        <v>59</v>
      </c>
      <c r="B20" s="64" t="s">
        <v>560</v>
      </c>
      <c r="C20" s="62">
        <v>2018</v>
      </c>
      <c r="D20" s="62">
        <v>73</v>
      </c>
      <c r="E20" s="62">
        <v>73</v>
      </c>
      <c r="F20" s="62">
        <v>9.53</v>
      </c>
      <c r="G20" s="62">
        <v>2.01</v>
      </c>
      <c r="H20" s="62">
        <v>21.56</v>
      </c>
      <c r="I20" s="62">
        <v>1.98</v>
      </c>
      <c r="K20" t="str">
        <f t="shared" si="2"/>
        <v/>
      </c>
      <c r="L20" t="str">
        <f t="shared" si="3"/>
        <v/>
      </c>
      <c r="M20" s="67"/>
    </row>
    <row r="21" spans="1:13">
      <c r="A21" s="1">
        <f>VLOOKUP(B21,文献质量评价!$B$1:$D$80,2,0)</f>
        <v>16</v>
      </c>
      <c r="B21" s="40" t="s">
        <v>817</v>
      </c>
      <c r="C21" s="1">
        <v>2009</v>
      </c>
      <c r="D21" s="65">
        <v>20</v>
      </c>
      <c r="E21" s="65">
        <v>20</v>
      </c>
      <c r="F21" s="1">
        <v>7</v>
      </c>
      <c r="G21" s="1">
        <v>1.5</v>
      </c>
      <c r="H21" s="1">
        <v>11</v>
      </c>
      <c r="I21" s="1">
        <v>1.4</v>
      </c>
      <c r="K21" t="str">
        <f t="shared" si="2"/>
        <v/>
      </c>
      <c r="L21" t="str">
        <f t="shared" si="3"/>
        <v/>
      </c>
      <c r="M21" s="67"/>
    </row>
    <row r="22" spans="1:13">
      <c r="A22" s="1">
        <f>VLOOKUP(B22,文献质量评价!$B$1:$D$94,2,0)</f>
        <v>75</v>
      </c>
      <c r="B22" s="40" t="s">
        <v>834</v>
      </c>
      <c r="C22" s="1">
        <v>2021</v>
      </c>
      <c r="D22" s="1">
        <v>46</v>
      </c>
      <c r="E22" s="1">
        <v>46</v>
      </c>
      <c r="F22" s="1">
        <v>5.6</v>
      </c>
      <c r="G22" s="1">
        <v>1.9</v>
      </c>
      <c r="H22" s="1">
        <v>7.4</v>
      </c>
      <c r="I22" s="1">
        <v>1.4</v>
      </c>
      <c r="K22" t="str">
        <f t="shared" si="2"/>
        <v/>
      </c>
      <c r="L22" t="str">
        <f t="shared" si="3"/>
        <v/>
      </c>
      <c r="M22" s="67"/>
    </row>
    <row r="23" spans="1:13">
      <c r="A23" s="1">
        <f>VLOOKUP(B23,文献质量评价!$B$1:$D$94,2,0)</f>
        <v>70</v>
      </c>
      <c r="B23" s="40" t="s">
        <v>831</v>
      </c>
      <c r="C23" s="1">
        <v>2020</v>
      </c>
      <c r="D23" s="1">
        <v>70</v>
      </c>
      <c r="E23" s="1">
        <v>70</v>
      </c>
      <c r="F23" s="1">
        <v>5.6</v>
      </c>
      <c r="G23" s="1">
        <v>1.3</v>
      </c>
      <c r="H23" s="1">
        <v>7.5</v>
      </c>
      <c r="I23" s="1">
        <v>2.3</v>
      </c>
      <c r="K23" t="str">
        <f t="shared" si="2"/>
        <v/>
      </c>
      <c r="L23" t="str">
        <f t="shared" si="3"/>
        <v/>
      </c>
      <c r="M23" s="67"/>
    </row>
    <row r="24" spans="1:13">
      <c r="A24" s="1">
        <f>VLOOKUP(B24,文献质量评价!$B$1:$D$94,2,0)</f>
        <v>71</v>
      </c>
      <c r="B24" s="40" t="s">
        <v>829</v>
      </c>
      <c r="C24" s="1">
        <v>2020</v>
      </c>
      <c r="D24" s="1">
        <v>55</v>
      </c>
      <c r="E24" s="1">
        <v>55</v>
      </c>
      <c r="F24" s="1">
        <v>5.69</v>
      </c>
      <c r="G24" s="1">
        <v>0.97</v>
      </c>
      <c r="H24" s="1">
        <v>7.32</v>
      </c>
      <c r="I24" s="1">
        <v>1.31</v>
      </c>
      <c r="K24" t="str">
        <f t="shared" si="2"/>
        <v/>
      </c>
      <c r="L24" t="str">
        <f t="shared" si="3"/>
        <v/>
      </c>
      <c r="M24" s="67"/>
    </row>
    <row r="25" spans="1:13">
      <c r="A25" s="1">
        <f>VLOOKUP(B25,文献质量评价!$B$1:$D$94,2,0)</f>
        <v>96</v>
      </c>
      <c r="B25" s="48" t="s">
        <v>777</v>
      </c>
      <c r="C25" s="28">
        <v>2005</v>
      </c>
      <c r="D25" s="1">
        <v>71</v>
      </c>
      <c r="E25" s="1">
        <v>71</v>
      </c>
      <c r="F25" s="1">
        <v>5.9</v>
      </c>
      <c r="G25" s="1">
        <v>3.4</v>
      </c>
      <c r="H25" s="1">
        <v>5.6</v>
      </c>
      <c r="I25" s="1">
        <v>2.5</v>
      </c>
      <c r="K25" t="str">
        <f t="shared" si="2"/>
        <v>预警</v>
      </c>
      <c r="M25" s="68" t="s">
        <v>898</v>
      </c>
    </row>
    <row r="26" spans="1:13">
      <c r="A26" s="1">
        <f>VLOOKUP(B26,文献质量评价!$B$1:$D$94,2,0)</f>
        <v>97</v>
      </c>
      <c r="B26" s="48" t="s">
        <v>779</v>
      </c>
      <c r="C26" s="28">
        <v>2010</v>
      </c>
      <c r="D26" s="1">
        <v>27</v>
      </c>
      <c r="E26" s="1">
        <v>27</v>
      </c>
      <c r="F26" s="1">
        <v>6.8</v>
      </c>
      <c r="G26" s="1">
        <v>2.9</v>
      </c>
      <c r="H26" s="1">
        <v>7.3</v>
      </c>
      <c r="I26" s="1">
        <v>2.9</v>
      </c>
      <c r="K26" t="str">
        <f t="shared" si="2"/>
        <v/>
      </c>
      <c r="L26" t="str">
        <f t="shared" ref="L26:L34" si="4">IF(F26&gt;H26*1.1,"超10%","")</f>
        <v/>
      </c>
      <c r="M26" s="67"/>
    </row>
    <row r="27" spans="1:13">
      <c r="A27" s="1">
        <f>VLOOKUP(B27,文献质量评价!$B$1:$D$94,2,0)</f>
        <v>98</v>
      </c>
      <c r="B27" s="48" t="s">
        <v>780</v>
      </c>
      <c r="C27" s="28">
        <v>2009</v>
      </c>
      <c r="D27" s="1">
        <v>28</v>
      </c>
      <c r="E27" s="1">
        <v>29</v>
      </c>
      <c r="F27" s="1">
        <v>4.1</v>
      </c>
      <c r="G27" s="1">
        <v>1.6</v>
      </c>
      <c r="H27" s="1">
        <v>4.4</v>
      </c>
      <c r="I27" s="1">
        <v>1.9</v>
      </c>
      <c r="K27" t="str">
        <f t="shared" si="2"/>
        <v/>
      </c>
      <c r="L27" t="str">
        <f t="shared" si="4"/>
        <v/>
      </c>
      <c r="M27" s="67"/>
    </row>
    <row r="28" spans="1:13">
      <c r="A28" s="1">
        <f>VLOOKUP(B28,文献质量评价!$B$1:$D$94,2,0)</f>
        <v>99</v>
      </c>
      <c r="B28" s="10" t="s">
        <v>107</v>
      </c>
      <c r="C28" s="28">
        <v>2003</v>
      </c>
      <c r="D28" s="1">
        <v>40</v>
      </c>
      <c r="E28" s="1">
        <v>40</v>
      </c>
      <c r="F28" s="1">
        <v>3.5</v>
      </c>
      <c r="G28" s="1">
        <v>2.9</v>
      </c>
      <c r="H28" s="1">
        <v>9.3</v>
      </c>
      <c r="I28" s="1">
        <v>5.2</v>
      </c>
      <c r="K28" t="str">
        <f t="shared" si="2"/>
        <v/>
      </c>
      <c r="L28" t="str">
        <f t="shared" si="4"/>
        <v/>
      </c>
      <c r="M28" s="67"/>
    </row>
    <row r="29" spans="1:13">
      <c r="A29" s="1">
        <f>VLOOKUP(B29,文献质量评价!$B$1:$D$94,2,0)</f>
        <v>103</v>
      </c>
      <c r="B29" s="49" t="s">
        <v>790</v>
      </c>
      <c r="C29" s="39">
        <v>2004</v>
      </c>
      <c r="D29" s="1">
        <v>20</v>
      </c>
      <c r="E29" s="1">
        <v>20</v>
      </c>
      <c r="F29" s="1">
        <v>7</v>
      </c>
      <c r="G29" s="1">
        <v>3</v>
      </c>
      <c r="H29" s="1">
        <v>9</v>
      </c>
      <c r="I29" s="1">
        <v>4</v>
      </c>
      <c r="K29" t="str">
        <f t="shared" si="2"/>
        <v/>
      </c>
      <c r="L29" t="str">
        <f t="shared" si="4"/>
        <v/>
      </c>
      <c r="M29" s="67"/>
    </row>
    <row r="30" spans="1:13">
      <c r="A30" s="1">
        <f>VLOOKUP(B30,文献质量评价!$B$1:$D$94,2,0)</f>
        <v>104</v>
      </c>
      <c r="B30" s="49" t="s">
        <v>794</v>
      </c>
      <c r="C30" s="39">
        <v>2003</v>
      </c>
      <c r="D30" s="1">
        <v>30</v>
      </c>
      <c r="E30" s="1">
        <v>30</v>
      </c>
      <c r="F30" s="1">
        <v>8.25</v>
      </c>
      <c r="G30" s="1">
        <v>1.8</v>
      </c>
      <c r="H30" s="1">
        <v>8.59</v>
      </c>
      <c r="I30" s="1">
        <v>1.02</v>
      </c>
      <c r="K30" t="str">
        <f t="shared" si="2"/>
        <v/>
      </c>
      <c r="L30" t="str">
        <f t="shared" si="4"/>
        <v/>
      </c>
      <c r="M30" s="67"/>
    </row>
    <row r="31" spans="1:13">
      <c r="A31" s="1">
        <f>VLOOKUP(B31,文献质量评价!$B$1:$D$94,2,0)</f>
        <v>15</v>
      </c>
      <c r="B31" s="48" t="s">
        <v>171</v>
      </c>
      <c r="C31" s="28">
        <v>2008</v>
      </c>
      <c r="D31" s="1">
        <v>15</v>
      </c>
      <c r="E31" s="1">
        <v>15</v>
      </c>
      <c r="F31" s="1">
        <v>6.8</v>
      </c>
      <c r="G31" s="1">
        <v>2.14</v>
      </c>
      <c r="H31" s="1">
        <v>8.66</v>
      </c>
      <c r="I31" s="1">
        <v>2.69</v>
      </c>
      <c r="K31" t="str">
        <f t="shared" si="2"/>
        <v/>
      </c>
      <c r="L31" t="str">
        <f t="shared" si="4"/>
        <v/>
      </c>
      <c r="M31" s="67"/>
    </row>
    <row r="32" spans="1:13">
      <c r="A32" s="1">
        <f>VLOOKUP(B32,文献质量评价!$B$1:$D$94,2,0)</f>
        <v>99</v>
      </c>
      <c r="B32" s="48" t="s">
        <v>107</v>
      </c>
      <c r="C32" s="28">
        <v>2005</v>
      </c>
      <c r="D32" s="1">
        <v>40</v>
      </c>
      <c r="E32" s="1">
        <v>40</v>
      </c>
      <c r="F32" s="1">
        <v>4.2</v>
      </c>
      <c r="G32" s="1">
        <v>2.1</v>
      </c>
      <c r="H32" s="1">
        <v>4.7</v>
      </c>
      <c r="I32" s="1">
        <v>2.2</v>
      </c>
      <c r="K32" t="str">
        <f t="shared" si="2"/>
        <v/>
      </c>
      <c r="L32" t="str">
        <f t="shared" si="4"/>
        <v/>
      </c>
      <c r="M32" s="67"/>
    </row>
    <row r="33" spans="1:13">
      <c r="A33" s="1">
        <f>VLOOKUP(B33,文献质量评价!$B$1:$D$94,2,0)</f>
        <v>4</v>
      </c>
      <c r="B33" s="48" t="s">
        <v>82</v>
      </c>
      <c r="C33" s="66">
        <v>2003</v>
      </c>
      <c r="D33" s="1">
        <v>16</v>
      </c>
      <c r="E33" s="1">
        <v>14</v>
      </c>
      <c r="F33" s="1">
        <v>18.5</v>
      </c>
      <c r="G33" s="1">
        <v>11.5</v>
      </c>
      <c r="H33" s="1">
        <v>28</v>
      </c>
      <c r="I33" s="1">
        <v>15</v>
      </c>
      <c r="K33" t="str">
        <f t="shared" si="2"/>
        <v/>
      </c>
      <c r="L33" t="str">
        <f t="shared" si="4"/>
        <v/>
      </c>
      <c r="M33" s="67"/>
    </row>
    <row r="34" spans="1:13">
      <c r="A34" s="1">
        <f>VLOOKUP(B34,文献质量评价!$B$1:$D$94,2,0)</f>
        <v>3</v>
      </c>
      <c r="B34" s="48" t="s">
        <v>69</v>
      </c>
      <c r="C34" s="28">
        <v>2002</v>
      </c>
      <c r="D34" s="1">
        <v>31</v>
      </c>
      <c r="E34" s="1">
        <v>29</v>
      </c>
      <c r="F34" s="1">
        <v>4</v>
      </c>
      <c r="G34" s="1">
        <v>2.1</v>
      </c>
      <c r="H34" s="1">
        <v>4.9</v>
      </c>
      <c r="I34" s="1">
        <v>3.4</v>
      </c>
      <c r="K34" t="str">
        <f t="shared" si="2"/>
        <v/>
      </c>
      <c r="L34" t="str">
        <f t="shared" si="4"/>
        <v/>
      </c>
      <c r="M34" s="67"/>
    </row>
    <row r="37" spans="1:42">
      <c r="A37" s="30"/>
      <c r="B37" s="30"/>
      <c r="C37" s="30"/>
      <c r="D37" s="31" t="s">
        <v>853</v>
      </c>
      <c r="E37" s="32"/>
      <c r="F37" s="32"/>
      <c r="G37" s="32"/>
      <c r="H37" s="32"/>
      <c r="I37" s="32"/>
      <c r="J37" s="30"/>
      <c r="K37" s="30"/>
      <c r="L37" s="30"/>
      <c r="M37" s="30"/>
      <c r="N37" s="38"/>
      <c r="O37" s="30"/>
      <c r="P37" s="30"/>
      <c r="Q37" s="30"/>
      <c r="R37" s="31" t="s">
        <v>854</v>
      </c>
      <c r="S37" s="32"/>
      <c r="T37" s="32"/>
      <c r="U37" s="32"/>
      <c r="V37" s="32"/>
      <c r="W37" s="32"/>
      <c r="X37" s="30"/>
      <c r="Y37" s="30"/>
      <c r="Z37" s="30"/>
      <c r="AA37" s="30"/>
      <c r="AB37" s="30"/>
      <c r="AD37" s="52" t="s">
        <v>855</v>
      </c>
      <c r="AE37" s="52"/>
      <c r="AF37" s="52"/>
      <c r="AG37" s="52"/>
      <c r="AH37" s="52"/>
      <c r="AI37" s="52"/>
      <c r="AJ37" s="52"/>
      <c r="AK37" s="52"/>
      <c r="AL37" s="52"/>
      <c r="AM37" s="52"/>
      <c r="AN37" s="53"/>
      <c r="AO37" s="53"/>
      <c r="AP37" s="53"/>
    </row>
    <row r="38" spans="1:42">
      <c r="A38" s="30"/>
      <c r="B38" s="30"/>
      <c r="C38" s="30"/>
      <c r="D38" s="32"/>
      <c r="E38" s="32"/>
      <c r="F38" s="32"/>
      <c r="G38" s="32"/>
      <c r="H38" s="32"/>
      <c r="I38" s="32"/>
      <c r="J38" s="30"/>
      <c r="K38" s="30"/>
      <c r="L38" s="30"/>
      <c r="M38" s="30"/>
      <c r="N38" s="38"/>
      <c r="O38" s="30"/>
      <c r="P38" s="30"/>
      <c r="Q38" s="30"/>
      <c r="R38" s="32"/>
      <c r="S38" s="32"/>
      <c r="T38" s="32"/>
      <c r="U38" s="32"/>
      <c r="V38" s="32"/>
      <c r="W38" s="32"/>
      <c r="X38" s="30"/>
      <c r="Y38" s="30"/>
      <c r="Z38" s="30"/>
      <c r="AA38" s="30"/>
      <c r="AB38" s="30"/>
      <c r="AD38" s="53"/>
      <c r="AE38" s="53"/>
      <c r="AF38" s="53"/>
      <c r="AG38" s="53"/>
      <c r="AH38" s="53"/>
      <c r="AI38" s="53"/>
      <c r="AJ38" s="53"/>
      <c r="AK38" s="53"/>
      <c r="AL38" s="53"/>
      <c r="AM38" s="53"/>
      <c r="AN38" s="53"/>
      <c r="AO38" s="53"/>
      <c r="AP38" s="53"/>
    </row>
    <row r="69" spans="1:33">
      <c r="A69" s="30"/>
      <c r="B69" s="30"/>
      <c r="C69" s="30"/>
      <c r="D69" s="31" t="s">
        <v>891</v>
      </c>
      <c r="E69" s="32"/>
      <c r="F69" s="32"/>
      <c r="G69" s="32"/>
      <c r="H69" s="32"/>
      <c r="I69" s="32"/>
      <c r="J69" s="30"/>
      <c r="K69" s="30"/>
      <c r="L69" s="30"/>
      <c r="M69" s="30"/>
      <c r="N69" s="38"/>
      <c r="O69" s="38"/>
      <c r="P69" s="38"/>
      <c r="Q69" s="38"/>
      <c r="R69" s="38"/>
      <c r="S69" s="38"/>
      <c r="T69" s="38"/>
      <c r="U69" s="38"/>
      <c r="V69" s="38"/>
      <c r="W69" s="38"/>
      <c r="X69" s="38"/>
      <c r="Y69" s="38"/>
      <c r="Z69" s="38"/>
      <c r="AA69" s="38"/>
      <c r="AB69" s="38"/>
      <c r="AC69" s="38"/>
      <c r="AD69" s="38"/>
      <c r="AE69" s="38"/>
      <c r="AF69" s="38"/>
      <c r="AG69" s="38"/>
    </row>
    <row r="70" spans="1:33">
      <c r="A70" s="30"/>
      <c r="B70" s="30"/>
      <c r="C70" s="30"/>
      <c r="D70" s="32"/>
      <c r="E70" s="32"/>
      <c r="F70" s="32"/>
      <c r="G70" s="32"/>
      <c r="H70" s="32"/>
      <c r="I70" s="32"/>
      <c r="J70" s="30"/>
      <c r="K70" s="30"/>
      <c r="L70" s="30"/>
      <c r="M70" s="30"/>
      <c r="N70" s="38"/>
      <c r="O70" s="38"/>
      <c r="P70" s="38"/>
      <c r="Q70" s="38"/>
      <c r="R70" s="38"/>
      <c r="S70" s="38"/>
      <c r="T70" s="38"/>
      <c r="U70" s="38"/>
      <c r="V70" s="38"/>
      <c r="W70" s="38"/>
      <c r="X70" s="38"/>
      <c r="Y70" s="38"/>
      <c r="Z70" s="38"/>
      <c r="AA70" s="38"/>
      <c r="AB70" s="38"/>
      <c r="AC70" s="38"/>
      <c r="AD70" s="38"/>
      <c r="AE70" s="38"/>
      <c r="AF70" s="38"/>
      <c r="AG70" s="38"/>
    </row>
    <row r="91" spans="1:14">
      <c r="A91" s="30"/>
      <c r="B91" s="30"/>
      <c r="C91" s="30"/>
      <c r="D91" s="31" t="s">
        <v>857</v>
      </c>
      <c r="E91" s="32"/>
      <c r="F91" s="32"/>
      <c r="G91" s="32"/>
      <c r="H91" s="32"/>
      <c r="I91" s="32"/>
      <c r="J91" s="30"/>
      <c r="K91" s="30"/>
      <c r="L91" s="30"/>
      <c r="M91" s="30"/>
      <c r="N91" s="38"/>
    </row>
    <row r="92" spans="1:14">
      <c r="A92" s="30"/>
      <c r="B92" s="30"/>
      <c r="C92" s="30"/>
      <c r="D92" s="32"/>
      <c r="E92" s="32"/>
      <c r="F92" s="32"/>
      <c r="G92" s="32"/>
      <c r="H92" s="32"/>
      <c r="I92" s="32"/>
      <c r="J92" s="30"/>
      <c r="K92" s="30"/>
      <c r="L92" s="30"/>
      <c r="M92" s="30"/>
      <c r="N92" s="38"/>
    </row>
  </sheetData>
  <mergeCells count="10">
    <mergeCell ref="AD37:AM37"/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57"/>
  <sheetViews>
    <sheetView zoomScale="70" zoomScaleNormal="70" workbookViewId="0">
      <selection activeCell="A55" sqref="$A55:$XFD57"/>
    </sheetView>
  </sheetViews>
  <sheetFormatPr defaultColWidth="8.75454545454545" defaultRowHeight="14"/>
  <cols>
    <col min="4" max="5" width="10.6272727272727" style="1" customWidth="1"/>
    <col min="6" max="6" width="10.6272727272727" customWidth="1"/>
    <col min="7" max="9" width="12.6272727272727" customWidth="1"/>
    <col min="13" max="13" width="16.6181818181818" customWidth="1"/>
  </cols>
  <sheetData>
    <row r="1" ht="15.5" spans="1:9">
      <c r="A1" s="25" t="s">
        <v>1</v>
      </c>
      <c r="B1" s="25" t="s">
        <v>803</v>
      </c>
      <c r="C1" s="25" t="s">
        <v>804</v>
      </c>
      <c r="D1" s="25" t="s">
        <v>840</v>
      </c>
      <c r="E1" s="25" t="s">
        <v>841</v>
      </c>
      <c r="F1" s="26" t="s">
        <v>843</v>
      </c>
      <c r="G1" s="25" t="s">
        <v>844</v>
      </c>
      <c r="H1" s="25" t="s">
        <v>845</v>
      </c>
      <c r="I1" s="25" t="s">
        <v>846</v>
      </c>
    </row>
    <row r="2" ht="15.5" spans="1:13">
      <c r="A2" s="25"/>
      <c r="B2" s="25"/>
      <c r="C2" s="25"/>
      <c r="D2" s="25"/>
      <c r="E2" s="25"/>
      <c r="F2" s="27"/>
      <c r="G2" s="25"/>
      <c r="H2" s="25"/>
      <c r="I2" s="25"/>
      <c r="J2" s="33" t="s">
        <v>941</v>
      </c>
      <c r="K2" s="34" t="s">
        <v>894</v>
      </c>
      <c r="L2" s="34" t="s">
        <v>895</v>
      </c>
      <c r="M2" s="35" t="s">
        <v>896</v>
      </c>
    </row>
    <row r="3" ht="14.75" spans="1:13">
      <c r="A3" s="1">
        <f>VLOOKUP(B3,文献质量评价!$B$1:$D$80,2,0)</f>
        <v>3</v>
      </c>
      <c r="B3" s="10" t="s">
        <v>69</v>
      </c>
      <c r="C3" s="28">
        <v>2002</v>
      </c>
      <c r="D3" s="1">
        <v>31</v>
      </c>
      <c r="E3" s="1">
        <v>29</v>
      </c>
      <c r="F3" s="1">
        <v>16.9</v>
      </c>
      <c r="G3" s="1">
        <v>2.2</v>
      </c>
      <c r="H3" s="1">
        <v>19.1</v>
      </c>
      <c r="I3" s="1">
        <v>2.1</v>
      </c>
      <c r="K3" t="str">
        <f t="shared" ref="K3:K11" si="0">IF(F3&gt;H3,"预警","")</f>
        <v/>
      </c>
      <c r="L3" t="str">
        <f t="shared" ref="L3:L11" si="1">IF(F3&gt;H3*1.1,"超10%","")</f>
        <v/>
      </c>
      <c r="M3" s="37"/>
    </row>
    <row r="4" spans="1:13">
      <c r="A4" s="1">
        <f>VLOOKUP(B4,文献质量评价!$B$1:$D$80,2,0)</f>
        <v>11</v>
      </c>
      <c r="B4" s="10" t="s">
        <v>146</v>
      </c>
      <c r="C4" s="28">
        <v>2006</v>
      </c>
      <c r="D4" s="1">
        <v>25</v>
      </c>
      <c r="E4" s="1">
        <v>25</v>
      </c>
      <c r="F4" s="1">
        <v>10.9</v>
      </c>
      <c r="G4" s="1">
        <v>2.9</v>
      </c>
      <c r="H4" s="1">
        <v>9.8</v>
      </c>
      <c r="I4" s="1">
        <v>2.3</v>
      </c>
      <c r="K4" t="str">
        <f t="shared" si="0"/>
        <v>预警</v>
      </c>
      <c r="L4" t="str">
        <f t="shared" si="1"/>
        <v>超10%</v>
      </c>
      <c r="M4" s="36" t="s">
        <v>898</v>
      </c>
    </row>
    <row r="5" spans="1:13">
      <c r="A5" s="1">
        <f>VLOOKUP(B5,文献质量评价!$B$1:$D$80,2,0)</f>
        <v>18</v>
      </c>
      <c r="B5" s="29" t="s">
        <v>818</v>
      </c>
      <c r="C5" s="1">
        <v>2010</v>
      </c>
      <c r="D5" s="1">
        <v>33</v>
      </c>
      <c r="E5" s="1">
        <v>33</v>
      </c>
      <c r="F5" s="1">
        <v>7.41</v>
      </c>
      <c r="G5" s="1">
        <v>2.06</v>
      </c>
      <c r="H5" s="1">
        <v>10.56</v>
      </c>
      <c r="I5" s="1">
        <v>2.37</v>
      </c>
      <c r="K5" t="str">
        <f t="shared" si="0"/>
        <v/>
      </c>
      <c r="L5" t="str">
        <f t="shared" si="1"/>
        <v/>
      </c>
      <c r="M5" s="36"/>
    </row>
    <row r="6" spans="1:13">
      <c r="A6" s="1">
        <f>VLOOKUP(B6,文献质量评价!$B$1:$D$80,2,0)</f>
        <v>27</v>
      </c>
      <c r="B6" s="29" t="s">
        <v>259</v>
      </c>
      <c r="C6" s="1">
        <v>2011</v>
      </c>
      <c r="D6" s="1">
        <v>30</v>
      </c>
      <c r="E6" s="1">
        <v>30</v>
      </c>
      <c r="F6" s="1">
        <v>14.6</v>
      </c>
      <c r="G6" s="1">
        <v>3.2</v>
      </c>
      <c r="H6" s="1">
        <v>22.1</v>
      </c>
      <c r="I6" s="1">
        <v>5.3</v>
      </c>
      <c r="K6" t="str">
        <f t="shared" si="0"/>
        <v/>
      </c>
      <c r="L6" t="str">
        <f t="shared" si="1"/>
        <v/>
      </c>
      <c r="M6" s="36"/>
    </row>
    <row r="7" spans="1:13">
      <c r="A7" s="1">
        <f>VLOOKUP(B7,文献质量评价!$B$1:$D$80,2,0)</f>
        <v>59</v>
      </c>
      <c r="B7" s="45" t="s">
        <v>560</v>
      </c>
      <c r="C7" s="1">
        <v>2018</v>
      </c>
      <c r="D7" s="1">
        <v>73</v>
      </c>
      <c r="E7" s="1">
        <v>73</v>
      </c>
      <c r="F7" s="1">
        <v>28.96</v>
      </c>
      <c r="G7" s="1">
        <v>2.56</v>
      </c>
      <c r="H7" s="1">
        <v>49.67</v>
      </c>
      <c r="I7" s="1">
        <v>1.04</v>
      </c>
      <c r="K7" t="str">
        <f t="shared" si="0"/>
        <v/>
      </c>
      <c r="L7" t="str">
        <f t="shared" si="1"/>
        <v/>
      </c>
      <c r="M7" s="36"/>
    </row>
    <row r="8" spans="1:13">
      <c r="A8" s="42">
        <f>VLOOKUP(B8,文献质量评价!$B$1:$D$80,2,0)</f>
        <v>17</v>
      </c>
      <c r="B8" s="42" t="s">
        <v>816</v>
      </c>
      <c r="C8" s="42">
        <v>2009</v>
      </c>
      <c r="D8" s="42">
        <v>35</v>
      </c>
      <c r="E8" s="42">
        <v>35</v>
      </c>
      <c r="F8" s="42">
        <v>27.12</v>
      </c>
      <c r="G8" s="42">
        <v>5.98</v>
      </c>
      <c r="H8" s="42">
        <v>38.23</v>
      </c>
      <c r="I8" s="42">
        <v>8.11</v>
      </c>
      <c r="J8" s="51"/>
      <c r="K8" s="51" t="str">
        <f t="shared" si="0"/>
        <v/>
      </c>
      <c r="L8" s="51" t="str">
        <f t="shared" si="1"/>
        <v/>
      </c>
      <c r="M8" s="36" t="s">
        <v>946</v>
      </c>
    </row>
    <row r="9" spans="1:13">
      <c r="A9" s="1">
        <f>VLOOKUP(B9,文献质量评价!$B$1:$D$94,2,0)</f>
        <v>80</v>
      </c>
      <c r="B9" s="1" t="s">
        <v>835</v>
      </c>
      <c r="C9" s="1">
        <v>2021</v>
      </c>
      <c r="D9" s="1">
        <v>36</v>
      </c>
      <c r="E9" s="1">
        <v>37</v>
      </c>
      <c r="F9" s="1">
        <v>23.81</v>
      </c>
      <c r="G9" s="1">
        <v>4.09</v>
      </c>
      <c r="H9" s="1">
        <v>28.16</v>
      </c>
      <c r="I9" s="1">
        <v>4.05</v>
      </c>
      <c r="K9" t="str">
        <f t="shared" si="0"/>
        <v/>
      </c>
      <c r="L9" t="str">
        <f t="shared" si="1"/>
        <v/>
      </c>
      <c r="M9" s="36"/>
    </row>
    <row r="10" spans="1:13">
      <c r="A10" s="1">
        <f>VLOOKUP(B10,文献质量评价!$B$1:$D$80,2,0)</f>
        <v>64</v>
      </c>
      <c r="B10" s="1" t="s">
        <v>823</v>
      </c>
      <c r="C10" s="1">
        <v>2019</v>
      </c>
      <c r="D10" s="1">
        <v>56</v>
      </c>
      <c r="E10" s="1">
        <v>56</v>
      </c>
      <c r="F10" s="1">
        <v>7.11</v>
      </c>
      <c r="G10" s="1">
        <v>2.03</v>
      </c>
      <c r="H10" s="1">
        <v>9.85</v>
      </c>
      <c r="I10" s="1">
        <v>2.05</v>
      </c>
      <c r="K10" t="str">
        <f t="shared" si="0"/>
        <v/>
      </c>
      <c r="L10" t="str">
        <f t="shared" si="1"/>
        <v/>
      </c>
      <c r="M10" s="36"/>
    </row>
    <row r="11" spans="1:13">
      <c r="A11" s="28">
        <v>98</v>
      </c>
      <c r="B11" s="48" t="s">
        <v>780</v>
      </c>
      <c r="C11" s="28">
        <v>2009</v>
      </c>
      <c r="D11" s="1">
        <v>28</v>
      </c>
      <c r="E11" s="1">
        <v>29</v>
      </c>
      <c r="F11" s="1">
        <v>7.4</v>
      </c>
      <c r="G11" s="1">
        <v>1.5</v>
      </c>
      <c r="H11" s="1">
        <v>11.2</v>
      </c>
      <c r="I11" s="1">
        <v>1.9</v>
      </c>
      <c r="K11" t="str">
        <f t="shared" si="0"/>
        <v/>
      </c>
      <c r="L11" t="str">
        <f t="shared" si="1"/>
        <v/>
      </c>
      <c r="M11" s="37"/>
    </row>
    <row r="12" spans="1:13">
      <c r="A12" s="28">
        <v>107</v>
      </c>
      <c r="B12" s="49" t="s">
        <v>799</v>
      </c>
      <c r="C12" s="39">
        <v>2001</v>
      </c>
      <c r="D12" s="1">
        <v>30</v>
      </c>
      <c r="E12" s="1">
        <v>32</v>
      </c>
      <c r="F12" s="1">
        <v>6</v>
      </c>
      <c r="G12" s="1">
        <v>2</v>
      </c>
      <c r="H12" s="1">
        <v>8</v>
      </c>
      <c r="I12" s="1">
        <v>2</v>
      </c>
      <c r="M12" s="37"/>
    </row>
    <row r="13" spans="1:13">
      <c r="A13" s="28">
        <v>103</v>
      </c>
      <c r="B13" s="49" t="s">
        <v>790</v>
      </c>
      <c r="C13" s="39">
        <v>2004</v>
      </c>
      <c r="D13" s="1">
        <v>20</v>
      </c>
      <c r="E13" s="1">
        <v>20</v>
      </c>
      <c r="F13" s="1">
        <v>7</v>
      </c>
      <c r="G13" s="1">
        <v>3</v>
      </c>
      <c r="H13" s="1">
        <v>10</v>
      </c>
      <c r="I13" s="1">
        <v>4</v>
      </c>
      <c r="K13" t="str">
        <f>IF(F13&gt;H13,"预警","")</f>
        <v/>
      </c>
      <c r="L13" t="str">
        <f>IF(F13&gt;H13*1.1,"超10%","")</f>
        <v/>
      </c>
      <c r="M13" s="37"/>
    </row>
    <row r="15" spans="1:42">
      <c r="A15" s="30"/>
      <c r="B15" s="30"/>
      <c r="C15" s="30"/>
      <c r="D15" s="31" t="s">
        <v>853</v>
      </c>
      <c r="E15" s="32"/>
      <c r="F15" s="32"/>
      <c r="G15" s="32"/>
      <c r="H15" s="32"/>
      <c r="I15" s="32"/>
      <c r="J15" s="30"/>
      <c r="K15" s="30"/>
      <c r="L15" s="30"/>
      <c r="M15" s="30"/>
      <c r="N15" s="38"/>
      <c r="O15" s="30"/>
      <c r="P15" s="30"/>
      <c r="Q15" s="30"/>
      <c r="R15" s="31" t="s">
        <v>854</v>
      </c>
      <c r="S15" s="32"/>
      <c r="T15" s="32"/>
      <c r="U15" s="32"/>
      <c r="V15" s="32"/>
      <c r="W15" s="32"/>
      <c r="X15" s="30"/>
      <c r="Y15" s="30"/>
      <c r="Z15" s="30"/>
      <c r="AA15" s="30"/>
      <c r="AB15" s="30"/>
      <c r="AD15" s="52" t="s">
        <v>855</v>
      </c>
      <c r="AE15" s="52"/>
      <c r="AF15" s="52"/>
      <c r="AG15" s="52"/>
      <c r="AH15" s="52"/>
      <c r="AI15" s="52"/>
      <c r="AJ15" s="52"/>
      <c r="AK15" s="52"/>
      <c r="AL15" s="52"/>
      <c r="AM15" s="52"/>
      <c r="AN15" s="53"/>
      <c r="AO15" s="53"/>
      <c r="AP15" s="53"/>
    </row>
    <row r="16" spans="1:42">
      <c r="A16" s="30"/>
      <c r="B16" s="30"/>
      <c r="C16" s="30"/>
      <c r="D16" s="32"/>
      <c r="E16" s="32"/>
      <c r="F16" s="32"/>
      <c r="G16" s="32"/>
      <c r="H16" s="32"/>
      <c r="I16" s="32"/>
      <c r="J16" s="30"/>
      <c r="K16" s="30"/>
      <c r="L16" s="30"/>
      <c r="M16" s="30"/>
      <c r="N16" s="38"/>
      <c r="O16" s="30"/>
      <c r="P16" s="30"/>
      <c r="Q16" s="30"/>
      <c r="R16" s="32"/>
      <c r="S16" s="32"/>
      <c r="T16" s="32"/>
      <c r="U16" s="32"/>
      <c r="V16" s="32"/>
      <c r="W16" s="32"/>
      <c r="X16" s="30"/>
      <c r="Y16" s="30"/>
      <c r="Z16" s="30"/>
      <c r="AA16" s="30"/>
      <c r="AB16" s="30"/>
      <c r="AD16" s="53"/>
      <c r="AE16" s="53"/>
      <c r="AF16" s="53"/>
      <c r="AG16" s="53"/>
      <c r="AH16" s="53"/>
      <c r="AI16" s="53"/>
      <c r="AJ16" s="53"/>
      <c r="AK16" s="53"/>
      <c r="AL16" s="53"/>
      <c r="AM16" s="53"/>
      <c r="AN16" s="53"/>
      <c r="AO16" s="53"/>
      <c r="AP16" s="53"/>
    </row>
    <row r="17" spans="6:9">
      <c r="F17" s="1"/>
      <c r="G17" s="1"/>
      <c r="H17" s="1"/>
      <c r="I17" s="1"/>
    </row>
    <row r="18" spans="6:9">
      <c r="F18" s="1"/>
      <c r="G18" s="1"/>
      <c r="H18" s="1"/>
      <c r="I18" s="1"/>
    </row>
    <row r="35" spans="1:33">
      <c r="A35" s="30"/>
      <c r="B35" s="30"/>
      <c r="C35" s="30"/>
      <c r="D35" s="31" t="s">
        <v>891</v>
      </c>
      <c r="E35" s="32"/>
      <c r="F35" s="32"/>
      <c r="G35" s="32"/>
      <c r="H35" s="32"/>
      <c r="I35" s="32"/>
      <c r="J35" s="30"/>
      <c r="K35" s="30"/>
      <c r="L35" s="30"/>
      <c r="M35" s="30"/>
      <c r="N35" s="38"/>
      <c r="O35" s="38"/>
      <c r="P35" s="38"/>
      <c r="Q35" s="38"/>
      <c r="R35" s="38"/>
      <c r="S35" s="38"/>
      <c r="T35" s="38"/>
      <c r="U35" s="38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</row>
    <row r="36" spans="1:33">
      <c r="A36" s="30"/>
      <c r="B36" s="30"/>
      <c r="C36" s="30"/>
      <c r="D36" s="32"/>
      <c r="E36" s="32"/>
      <c r="F36" s="32"/>
      <c r="G36" s="32"/>
      <c r="H36" s="32"/>
      <c r="I36" s="32"/>
      <c r="J36" s="30"/>
      <c r="K36" s="30"/>
      <c r="L36" s="30"/>
      <c r="M36" s="30"/>
      <c r="N36" s="38"/>
      <c r="O36" s="38"/>
      <c r="P36" s="38"/>
      <c r="Q36" s="38"/>
      <c r="R36" s="38"/>
      <c r="S36" s="38"/>
      <c r="T36" s="38"/>
      <c r="U36" s="38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</row>
    <row r="55" spans="1:14">
      <c r="A55" s="30"/>
      <c r="B55" s="30"/>
      <c r="C55" s="30"/>
      <c r="D55" s="31" t="s">
        <v>857</v>
      </c>
      <c r="E55" s="32"/>
      <c r="F55" s="32"/>
      <c r="G55" s="32"/>
      <c r="H55" s="32"/>
      <c r="I55" s="32"/>
      <c r="J55" s="30"/>
      <c r="K55" s="30"/>
      <c r="L55" s="30"/>
      <c r="M55" s="30"/>
      <c r="N55" s="38"/>
    </row>
    <row r="56" spans="1:14">
      <c r="A56" s="30"/>
      <c r="B56" s="30"/>
      <c r="C56" s="30"/>
      <c r="D56" s="32"/>
      <c r="E56" s="32"/>
      <c r="F56" s="32"/>
      <c r="G56" s="32"/>
      <c r="H56" s="32"/>
      <c r="I56" s="32"/>
      <c r="J56" s="30"/>
      <c r="K56" s="30"/>
      <c r="L56" s="30"/>
      <c r="M56" s="30"/>
      <c r="N56" s="38"/>
    </row>
    <row r="57" spans="6:9">
      <c r="F57" s="1"/>
      <c r="G57" s="1"/>
      <c r="H57" s="1"/>
      <c r="I57" s="1"/>
    </row>
  </sheetData>
  <mergeCells count="10">
    <mergeCell ref="AD15:AM15"/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137"/>
  <sheetViews>
    <sheetView zoomScale="70" zoomScaleNormal="70" topLeftCell="A37" workbookViewId="0">
      <selection activeCell="A55" sqref="$A55:$XFD56"/>
    </sheetView>
  </sheetViews>
  <sheetFormatPr defaultColWidth="8.75454545454545" defaultRowHeight="14"/>
  <cols>
    <col min="4" max="4" width="10.6272727272727" customWidth="1"/>
    <col min="5" max="6" width="10.6272727272727" style="1" customWidth="1"/>
    <col min="7" max="9" width="12.6272727272727" style="1" customWidth="1"/>
    <col min="13" max="13" width="18.3090909090909" customWidth="1"/>
    <col min="14" max="14" width="8.75454545454545" style="38"/>
  </cols>
  <sheetData>
    <row r="1" ht="15.5" spans="1:9">
      <c r="A1" s="25" t="s">
        <v>1</v>
      </c>
      <c r="B1" s="25" t="s">
        <v>803</v>
      </c>
      <c r="C1" s="25" t="s">
        <v>804</v>
      </c>
      <c r="D1" s="25" t="s">
        <v>840</v>
      </c>
      <c r="E1" s="25" t="s">
        <v>841</v>
      </c>
      <c r="F1" s="26" t="s">
        <v>843</v>
      </c>
      <c r="G1" s="25" t="s">
        <v>844</v>
      </c>
      <c r="H1" s="25" t="s">
        <v>845</v>
      </c>
      <c r="I1" s="25" t="s">
        <v>846</v>
      </c>
    </row>
    <row r="2" ht="15.5" spans="1:13">
      <c r="A2" s="25"/>
      <c r="B2" s="25"/>
      <c r="C2" s="25"/>
      <c r="D2" s="25"/>
      <c r="E2" s="25"/>
      <c r="F2" s="27"/>
      <c r="G2" s="25"/>
      <c r="H2" s="25"/>
      <c r="I2" s="25"/>
      <c r="J2" s="33" t="s">
        <v>941</v>
      </c>
      <c r="K2" s="34" t="s">
        <v>894</v>
      </c>
      <c r="L2" s="34" t="s">
        <v>895</v>
      </c>
      <c r="M2" s="35" t="s">
        <v>896</v>
      </c>
    </row>
    <row r="3" ht="14.75" spans="1:13">
      <c r="A3" s="1">
        <f>VLOOKUP(B3,文献质量评价!$B$1:$D$80,2,0)</f>
        <v>1</v>
      </c>
      <c r="B3" s="10" t="s">
        <v>33</v>
      </c>
      <c r="C3" s="28">
        <v>1997</v>
      </c>
      <c r="D3" s="1">
        <v>125</v>
      </c>
      <c r="E3" s="1">
        <v>115</v>
      </c>
      <c r="F3" s="1">
        <v>7.27</v>
      </c>
      <c r="G3" s="1">
        <v>5.61</v>
      </c>
      <c r="H3" s="1">
        <v>11.22</v>
      </c>
      <c r="I3" s="1">
        <v>14.52</v>
      </c>
      <c r="J3" t="s">
        <v>947</v>
      </c>
      <c r="K3" t="str">
        <f>IF(F3&gt;H3,"预警","")</f>
        <v/>
      </c>
      <c r="L3" t="str">
        <f>IF(F3&gt;H3*1.1,"超10%","")</f>
        <v/>
      </c>
      <c r="M3" s="36"/>
    </row>
    <row r="4" spans="1:13">
      <c r="A4" s="1">
        <f>VLOOKUP(B4,文献质量评价!$B$1:$D$80,2,0)</f>
        <v>2</v>
      </c>
      <c r="B4" s="10" t="s">
        <v>44</v>
      </c>
      <c r="C4" s="28">
        <v>2001</v>
      </c>
      <c r="D4" s="1">
        <v>28</v>
      </c>
      <c r="E4" s="1">
        <v>32</v>
      </c>
      <c r="F4" s="1">
        <v>5</v>
      </c>
      <c r="G4" s="1">
        <v>2.6</v>
      </c>
      <c r="H4" s="1">
        <v>9.3</v>
      </c>
      <c r="I4" s="1">
        <v>8.9</v>
      </c>
      <c r="K4" t="str">
        <f t="shared" ref="K4:K54" si="0">IF(F4&gt;H4,"预警","")</f>
        <v/>
      </c>
      <c r="L4" t="str">
        <f t="shared" ref="L4:L54" si="1">IF(F4&gt;H4*1.1,"超10%","")</f>
        <v/>
      </c>
      <c r="M4" s="36"/>
    </row>
    <row r="5" spans="1:13">
      <c r="A5" s="1">
        <f>VLOOKUP(B5,文献质量评价!$B$1:$D$80,2,0)</f>
        <v>2</v>
      </c>
      <c r="B5" s="10" t="s">
        <v>44</v>
      </c>
      <c r="C5" s="28">
        <v>2001</v>
      </c>
      <c r="D5" s="1">
        <v>34</v>
      </c>
      <c r="E5" s="1">
        <v>33</v>
      </c>
      <c r="F5" s="1">
        <v>6.5</v>
      </c>
      <c r="G5" s="1">
        <v>3.1</v>
      </c>
      <c r="H5" s="1">
        <v>7.6</v>
      </c>
      <c r="I5" s="1">
        <v>4.1</v>
      </c>
      <c r="K5" t="str">
        <f t="shared" si="0"/>
        <v/>
      </c>
      <c r="L5" t="str">
        <f t="shared" si="1"/>
        <v/>
      </c>
      <c r="M5" s="36"/>
    </row>
    <row r="6" spans="1:13">
      <c r="A6" s="1">
        <f>VLOOKUP(B6,文献质量评价!$B$1:$D$80,2,0)</f>
        <v>2</v>
      </c>
      <c r="B6" s="10" t="s">
        <v>44</v>
      </c>
      <c r="C6" s="28">
        <v>2001</v>
      </c>
      <c r="D6" s="1">
        <v>35</v>
      </c>
      <c r="E6" s="1">
        <v>40</v>
      </c>
      <c r="F6" s="1">
        <v>7.1</v>
      </c>
      <c r="G6" s="1">
        <v>3.7</v>
      </c>
      <c r="H6" s="1">
        <v>11.3</v>
      </c>
      <c r="I6" s="1">
        <v>5.9</v>
      </c>
      <c r="K6" t="str">
        <f t="shared" si="0"/>
        <v/>
      </c>
      <c r="L6" t="str">
        <f t="shared" si="1"/>
        <v/>
      </c>
      <c r="M6" s="36"/>
    </row>
    <row r="7" spans="1:13">
      <c r="A7" s="42">
        <f>VLOOKUP(B7,文献质量评价!$B$1:$D$80,2,0)</f>
        <v>4</v>
      </c>
      <c r="B7" s="14" t="s">
        <v>82</v>
      </c>
      <c r="C7" s="57">
        <v>2003</v>
      </c>
      <c r="D7" s="42">
        <v>16</v>
      </c>
      <c r="E7" s="42">
        <v>14</v>
      </c>
      <c r="F7" s="42">
        <v>7.2</v>
      </c>
      <c r="G7" s="42">
        <v>4.3</v>
      </c>
      <c r="H7" s="42">
        <v>6</v>
      </c>
      <c r="I7" s="42">
        <v>3.2</v>
      </c>
      <c r="J7" s="51"/>
      <c r="K7" s="51" t="str">
        <f t="shared" si="0"/>
        <v>预警</v>
      </c>
      <c r="L7" s="51" t="str">
        <f t="shared" si="1"/>
        <v>超10%</v>
      </c>
      <c r="M7" s="36" t="s">
        <v>898</v>
      </c>
    </row>
    <row r="8" spans="1:13">
      <c r="A8" s="1">
        <f>VLOOKUP(B8,文献质量评价!$B$1:$D$80,2,0)</f>
        <v>5</v>
      </c>
      <c r="B8" s="10" t="s">
        <v>92</v>
      </c>
      <c r="C8" s="28">
        <v>2003</v>
      </c>
      <c r="D8" s="1">
        <v>30</v>
      </c>
      <c r="E8" s="1">
        <v>30</v>
      </c>
      <c r="F8" s="1">
        <v>6</v>
      </c>
      <c r="G8" s="1">
        <v>4</v>
      </c>
      <c r="H8" s="1">
        <v>11</v>
      </c>
      <c r="I8" s="1">
        <v>10</v>
      </c>
      <c r="K8" t="str">
        <f t="shared" si="0"/>
        <v/>
      </c>
      <c r="L8" t="str">
        <f t="shared" si="1"/>
        <v/>
      </c>
      <c r="M8" s="36"/>
    </row>
    <row r="9" spans="1:13">
      <c r="A9" s="1">
        <f>VLOOKUP(B9,文献质量评价!$B$1:$D$80,2,0)</f>
        <v>99</v>
      </c>
      <c r="B9" s="10" t="s">
        <v>107</v>
      </c>
      <c r="C9" s="28">
        <v>2005</v>
      </c>
      <c r="D9" s="1">
        <v>40</v>
      </c>
      <c r="E9" s="1">
        <v>40</v>
      </c>
      <c r="F9" s="1">
        <v>4.4</v>
      </c>
      <c r="G9" s="1">
        <v>2.2</v>
      </c>
      <c r="H9" s="1">
        <v>5</v>
      </c>
      <c r="I9" s="1">
        <v>2.4</v>
      </c>
      <c r="K9" t="str">
        <f t="shared" si="0"/>
        <v/>
      </c>
      <c r="L9" t="str">
        <f t="shared" si="1"/>
        <v/>
      </c>
      <c r="M9" s="36"/>
    </row>
    <row r="10" spans="1:13">
      <c r="A10" s="1">
        <f>VLOOKUP(B10,文献质量评价!$B$1:$D$80,2,0)</f>
        <v>8</v>
      </c>
      <c r="B10" s="10" t="s">
        <v>116</v>
      </c>
      <c r="C10" s="28">
        <v>2005</v>
      </c>
      <c r="D10" s="1">
        <v>14</v>
      </c>
      <c r="E10" s="1">
        <v>15</v>
      </c>
      <c r="F10" s="1">
        <v>5</v>
      </c>
      <c r="G10" s="1">
        <v>2</v>
      </c>
      <c r="H10" s="1">
        <v>10</v>
      </c>
      <c r="I10" s="1">
        <v>7</v>
      </c>
      <c r="K10" t="str">
        <f t="shared" si="0"/>
        <v/>
      </c>
      <c r="L10" t="str">
        <f t="shared" si="1"/>
        <v/>
      </c>
      <c r="M10" s="36"/>
    </row>
    <row r="11" spans="1:13">
      <c r="A11" s="1">
        <f>VLOOKUP(B11,文献质量评价!$B$1:$D$80,2,0)</f>
        <v>10</v>
      </c>
      <c r="B11" s="10" t="s">
        <v>139</v>
      </c>
      <c r="C11" s="28">
        <v>2006</v>
      </c>
      <c r="D11" s="1">
        <v>23</v>
      </c>
      <c r="E11" s="1">
        <v>24</v>
      </c>
      <c r="F11" s="1">
        <v>4.3</v>
      </c>
      <c r="G11" s="1">
        <v>2.2</v>
      </c>
      <c r="H11" s="1">
        <v>8.1</v>
      </c>
      <c r="I11" s="1">
        <v>4</v>
      </c>
      <c r="K11" t="str">
        <f t="shared" si="0"/>
        <v/>
      </c>
      <c r="L11" t="str">
        <f t="shared" si="1"/>
        <v/>
      </c>
      <c r="M11" s="36"/>
    </row>
    <row r="12" spans="1:13">
      <c r="A12" s="1">
        <f>VLOOKUP(B12,文献质量评价!$B$1:$D$80,2,0)</f>
        <v>13</v>
      </c>
      <c r="B12" s="10" t="s">
        <v>156</v>
      </c>
      <c r="C12" s="28">
        <v>2007</v>
      </c>
      <c r="D12" s="1">
        <v>22</v>
      </c>
      <c r="E12" s="1">
        <v>22</v>
      </c>
      <c r="F12" s="1">
        <v>7.6</v>
      </c>
      <c r="G12" s="1">
        <v>4.3</v>
      </c>
      <c r="H12" s="1">
        <v>15.4</v>
      </c>
      <c r="I12" s="1">
        <v>11</v>
      </c>
      <c r="K12" t="str">
        <f t="shared" si="0"/>
        <v/>
      </c>
      <c r="L12" t="str">
        <f t="shared" si="1"/>
        <v/>
      </c>
      <c r="M12" s="36"/>
    </row>
    <row r="13" spans="1:13">
      <c r="A13" s="1">
        <f>VLOOKUP(B13,文献质量评价!$B$1:$D$80,2,0)</f>
        <v>15</v>
      </c>
      <c r="B13" s="10" t="s">
        <v>171</v>
      </c>
      <c r="C13" s="28">
        <v>2008</v>
      </c>
      <c r="D13" s="1">
        <v>15</v>
      </c>
      <c r="E13" s="1">
        <v>15</v>
      </c>
      <c r="F13" s="1">
        <v>9.26</v>
      </c>
      <c r="G13" s="1">
        <v>2.01</v>
      </c>
      <c r="H13" s="1">
        <v>11.8</v>
      </c>
      <c r="I13" s="1">
        <v>2.9</v>
      </c>
      <c r="K13" t="str">
        <f t="shared" si="0"/>
        <v/>
      </c>
      <c r="L13" t="str">
        <f t="shared" si="1"/>
        <v/>
      </c>
      <c r="M13" s="36"/>
    </row>
    <row r="14" spans="1:13">
      <c r="A14" s="1">
        <f>VLOOKUP(B14,文献质量评价!$B$1:$D$80,2,0)</f>
        <v>29</v>
      </c>
      <c r="B14" s="10" t="s">
        <v>300</v>
      </c>
      <c r="C14" s="28">
        <v>2012</v>
      </c>
      <c r="D14" s="1">
        <v>20</v>
      </c>
      <c r="E14" s="1">
        <v>20</v>
      </c>
      <c r="F14" s="1">
        <v>26.71</v>
      </c>
      <c r="G14" s="1">
        <v>24.89</v>
      </c>
      <c r="H14" s="1">
        <v>100.26</v>
      </c>
      <c r="I14" s="1">
        <v>80.29</v>
      </c>
      <c r="K14" t="str">
        <f t="shared" si="0"/>
        <v/>
      </c>
      <c r="L14" t="str">
        <f t="shared" si="1"/>
        <v/>
      </c>
      <c r="M14" s="36"/>
    </row>
    <row r="15" spans="1:13">
      <c r="A15" s="1">
        <f>VLOOKUP(B15,文献质量评价!$B$1:$D$80,2,0)</f>
        <v>41</v>
      </c>
      <c r="B15" s="10" t="s">
        <v>409</v>
      </c>
      <c r="C15" s="28">
        <v>2015</v>
      </c>
      <c r="D15" s="1">
        <v>20</v>
      </c>
      <c r="E15" s="1">
        <v>20</v>
      </c>
      <c r="F15" s="1">
        <v>7.13</v>
      </c>
      <c r="G15" s="1">
        <v>2.44</v>
      </c>
      <c r="H15" s="1">
        <v>10.26</v>
      </c>
      <c r="I15" s="1">
        <v>2.14</v>
      </c>
      <c r="K15" t="str">
        <f t="shared" si="0"/>
        <v/>
      </c>
      <c r="L15" t="str">
        <f t="shared" si="1"/>
        <v/>
      </c>
      <c r="M15" s="36"/>
    </row>
    <row r="16" spans="1:13">
      <c r="A16" s="1">
        <f>VLOOKUP(B16,文献质量评价!$B$1:$D$80,2,0)</f>
        <v>18</v>
      </c>
      <c r="B16" s="29" t="s">
        <v>818</v>
      </c>
      <c r="C16" s="1">
        <v>2010</v>
      </c>
      <c r="D16" s="1">
        <v>33</v>
      </c>
      <c r="E16" s="1">
        <v>33</v>
      </c>
      <c r="F16" s="1">
        <v>4.94</v>
      </c>
      <c r="G16" s="1">
        <v>2.25</v>
      </c>
      <c r="H16" s="1">
        <v>7.38</v>
      </c>
      <c r="I16" s="1">
        <v>2.06</v>
      </c>
      <c r="K16" t="str">
        <f t="shared" si="0"/>
        <v/>
      </c>
      <c r="L16" t="str">
        <f t="shared" si="1"/>
        <v/>
      </c>
      <c r="M16" s="36"/>
    </row>
    <row r="17" spans="1:13">
      <c r="A17" s="1">
        <f>VLOOKUP(B17,文献质量评价!$B$1:$D$80,2,0)</f>
        <v>22</v>
      </c>
      <c r="B17" s="29" t="s">
        <v>224</v>
      </c>
      <c r="C17" s="1">
        <v>2011</v>
      </c>
      <c r="D17" s="1">
        <v>38</v>
      </c>
      <c r="E17" s="1">
        <v>38</v>
      </c>
      <c r="F17" s="58">
        <v>8.7</v>
      </c>
      <c r="G17" s="1">
        <v>6.83</v>
      </c>
      <c r="H17" s="1">
        <v>14.52</v>
      </c>
      <c r="I17" s="1">
        <v>7.11</v>
      </c>
      <c r="K17" t="str">
        <f t="shared" si="0"/>
        <v/>
      </c>
      <c r="L17" t="str">
        <f t="shared" si="1"/>
        <v/>
      </c>
      <c r="M17" s="36"/>
    </row>
    <row r="18" spans="1:13">
      <c r="A18" s="1">
        <f>VLOOKUP(B18,文献质量评价!$B$1:$D$80,2,0)</f>
        <v>23</v>
      </c>
      <c r="B18" s="59" t="s">
        <v>930</v>
      </c>
      <c r="C18" s="1">
        <v>2011</v>
      </c>
      <c r="D18" s="1">
        <v>15</v>
      </c>
      <c r="E18" s="1">
        <v>15</v>
      </c>
      <c r="F18" s="1">
        <v>5.09</v>
      </c>
      <c r="G18" s="1">
        <v>1.64</v>
      </c>
      <c r="H18" s="1">
        <v>12.12</v>
      </c>
      <c r="I18" s="1">
        <v>4.58</v>
      </c>
      <c r="K18" t="str">
        <f t="shared" si="0"/>
        <v/>
      </c>
      <c r="L18" t="str">
        <f t="shared" si="1"/>
        <v/>
      </c>
      <c r="M18" s="36"/>
    </row>
    <row r="19" spans="1:13">
      <c r="A19" s="1">
        <f>VLOOKUP(B19,文献质量评价!$B$1:$D$80,2,0)</f>
        <v>24</v>
      </c>
      <c r="B19" s="29" t="s">
        <v>241</v>
      </c>
      <c r="C19" s="1">
        <v>2011</v>
      </c>
      <c r="D19" s="1">
        <v>30</v>
      </c>
      <c r="E19" s="1">
        <v>30</v>
      </c>
      <c r="F19" s="1">
        <v>4.5</v>
      </c>
      <c r="G19" s="1">
        <v>0.07</v>
      </c>
      <c r="H19" s="1">
        <v>8.4</v>
      </c>
      <c r="I19" s="1">
        <v>0.05</v>
      </c>
      <c r="K19" t="str">
        <f t="shared" si="0"/>
        <v/>
      </c>
      <c r="L19" t="str">
        <f t="shared" si="1"/>
        <v/>
      </c>
      <c r="M19" s="36"/>
    </row>
    <row r="20" spans="1:13">
      <c r="A20" s="1">
        <f>VLOOKUP(B20,文献质量评价!$B$1:$D$80,2,0)</f>
        <v>25</v>
      </c>
      <c r="B20" s="29" t="s">
        <v>249</v>
      </c>
      <c r="C20" s="1">
        <v>2011</v>
      </c>
      <c r="D20" s="1">
        <v>20</v>
      </c>
      <c r="E20" s="1">
        <v>20</v>
      </c>
      <c r="F20" s="1">
        <v>22.5</v>
      </c>
      <c r="G20" s="1">
        <v>4.8</v>
      </c>
      <c r="H20" s="1">
        <v>37.2</v>
      </c>
      <c r="I20" s="1">
        <v>3.8</v>
      </c>
      <c r="K20" t="str">
        <f t="shared" si="0"/>
        <v/>
      </c>
      <c r="L20" t="str">
        <f t="shared" si="1"/>
        <v/>
      </c>
      <c r="M20" s="36"/>
    </row>
    <row r="21" spans="1:13">
      <c r="A21" s="1">
        <f>VLOOKUP(B21,文献质量评价!$B$1:$D$80,2,0)</f>
        <v>26</v>
      </c>
      <c r="B21" s="29" t="s">
        <v>255</v>
      </c>
      <c r="C21" s="1">
        <v>2011</v>
      </c>
      <c r="D21" s="1">
        <v>15</v>
      </c>
      <c r="E21" s="1">
        <v>15</v>
      </c>
      <c r="F21" s="1">
        <v>100</v>
      </c>
      <c r="G21" s="1">
        <v>75</v>
      </c>
      <c r="H21" s="1">
        <v>320</v>
      </c>
      <c r="I21" s="1">
        <v>82</v>
      </c>
      <c r="K21" t="str">
        <f t="shared" si="0"/>
        <v/>
      </c>
      <c r="L21" t="str">
        <f t="shared" si="1"/>
        <v/>
      </c>
      <c r="M21" s="36"/>
    </row>
    <row r="22" spans="1:13">
      <c r="A22" s="1">
        <f>VLOOKUP(B22,文献质量评价!$B$1:$D$80,2,0)</f>
        <v>32</v>
      </c>
      <c r="B22" s="45" t="s">
        <v>309</v>
      </c>
      <c r="C22" s="1">
        <v>2013</v>
      </c>
      <c r="D22" s="1">
        <v>20</v>
      </c>
      <c r="E22" s="1">
        <v>20</v>
      </c>
      <c r="F22" s="1">
        <v>11.5</v>
      </c>
      <c r="G22" s="1">
        <v>2.1</v>
      </c>
      <c r="H22" s="1">
        <v>18.3</v>
      </c>
      <c r="I22" s="1">
        <v>1.9</v>
      </c>
      <c r="K22" t="str">
        <f t="shared" si="0"/>
        <v/>
      </c>
      <c r="L22" t="str">
        <f t="shared" si="1"/>
        <v/>
      </c>
      <c r="M22" s="36"/>
    </row>
    <row r="23" spans="1:13">
      <c r="A23" s="1">
        <f>VLOOKUP(B23,文献质量评价!$B$1:$D$80,2,0)</f>
        <v>38</v>
      </c>
      <c r="B23" s="45" t="s">
        <v>374</v>
      </c>
      <c r="C23" s="1">
        <v>2014</v>
      </c>
      <c r="D23" s="1">
        <v>24</v>
      </c>
      <c r="E23" s="1">
        <v>24</v>
      </c>
      <c r="F23" s="1">
        <v>10.5</v>
      </c>
      <c r="G23" s="1">
        <v>4.2</v>
      </c>
      <c r="H23" s="1">
        <v>18.5</v>
      </c>
      <c r="I23" s="1">
        <v>9.9</v>
      </c>
      <c r="K23" t="str">
        <f t="shared" si="0"/>
        <v/>
      </c>
      <c r="L23" t="str">
        <f t="shared" si="1"/>
        <v/>
      </c>
      <c r="M23" s="36"/>
    </row>
    <row r="24" spans="1:13">
      <c r="A24" s="1">
        <f>VLOOKUP(B24,文献质量评价!$B$1:$D$80,2,0)</f>
        <v>39</v>
      </c>
      <c r="B24" s="45" t="s">
        <v>382</v>
      </c>
      <c r="C24" s="1">
        <v>2014</v>
      </c>
      <c r="D24" s="1">
        <v>41</v>
      </c>
      <c r="E24" s="1">
        <v>41</v>
      </c>
      <c r="F24" s="1">
        <v>9</v>
      </c>
      <c r="G24" s="1">
        <v>3</v>
      </c>
      <c r="H24" s="1">
        <v>26</v>
      </c>
      <c r="I24" s="1">
        <v>8</v>
      </c>
      <c r="K24" t="str">
        <f t="shared" si="0"/>
        <v/>
      </c>
      <c r="L24" t="str">
        <f t="shared" si="1"/>
        <v/>
      </c>
      <c r="M24" s="36"/>
    </row>
    <row r="25" spans="1:13">
      <c r="A25" s="1">
        <f>VLOOKUP(B25,文献质量评价!$B$1:$D$80,2,0)</f>
        <v>42</v>
      </c>
      <c r="B25" s="45" t="s">
        <v>417</v>
      </c>
      <c r="C25" s="1">
        <v>2015</v>
      </c>
      <c r="D25" s="1">
        <v>70</v>
      </c>
      <c r="E25" s="1">
        <v>70</v>
      </c>
      <c r="F25" s="1">
        <v>8.86</v>
      </c>
      <c r="G25" s="1">
        <v>4.69</v>
      </c>
      <c r="H25" s="1">
        <v>9.94</v>
      </c>
      <c r="I25" s="1">
        <v>6.28</v>
      </c>
      <c r="K25" t="str">
        <f t="shared" si="0"/>
        <v/>
      </c>
      <c r="L25" t="str">
        <f t="shared" si="1"/>
        <v/>
      </c>
      <c r="M25" s="36"/>
    </row>
    <row r="26" spans="1:13">
      <c r="A26" s="1">
        <f>VLOOKUP(B26,文献质量评价!$B$1:$D$80,2,0)</f>
        <v>44</v>
      </c>
      <c r="B26" s="45" t="s">
        <v>434</v>
      </c>
      <c r="C26" s="1">
        <v>2015</v>
      </c>
      <c r="D26" s="1">
        <v>30</v>
      </c>
      <c r="E26" s="1">
        <v>30</v>
      </c>
      <c r="F26" s="1">
        <v>18</v>
      </c>
      <c r="G26" s="1">
        <v>11</v>
      </c>
      <c r="H26" s="1">
        <v>24</v>
      </c>
      <c r="I26" s="1">
        <v>13</v>
      </c>
      <c r="K26" t="str">
        <f t="shared" si="0"/>
        <v/>
      </c>
      <c r="L26" t="str">
        <f t="shared" si="1"/>
        <v/>
      </c>
      <c r="M26" s="36"/>
    </row>
    <row r="27" spans="1:13">
      <c r="A27" s="1">
        <f>VLOOKUP(B27,文献质量评价!$B$1:$D$80,2,0)</f>
        <v>45</v>
      </c>
      <c r="B27" s="45" t="s">
        <v>440</v>
      </c>
      <c r="C27" s="1">
        <v>2015</v>
      </c>
      <c r="D27" s="1">
        <v>40</v>
      </c>
      <c r="E27" s="1">
        <v>40</v>
      </c>
      <c r="F27" s="1">
        <v>6.81</v>
      </c>
      <c r="G27" s="1">
        <v>2.25</v>
      </c>
      <c r="H27" s="1">
        <v>12.52</v>
      </c>
      <c r="I27" s="1">
        <v>3.69</v>
      </c>
      <c r="K27" t="str">
        <f t="shared" si="0"/>
        <v/>
      </c>
      <c r="L27" t="str">
        <f t="shared" si="1"/>
        <v/>
      </c>
      <c r="M27" s="36"/>
    </row>
    <row r="28" spans="1:13">
      <c r="A28" s="1">
        <f>VLOOKUP(B28,文献质量评价!$B$1:$D$80,2,0)</f>
        <v>47</v>
      </c>
      <c r="B28" s="45" t="s">
        <v>458</v>
      </c>
      <c r="C28" s="1">
        <v>2015</v>
      </c>
      <c r="D28" s="1">
        <v>30</v>
      </c>
      <c r="E28" s="1">
        <v>30</v>
      </c>
      <c r="F28" s="1">
        <v>17.91</v>
      </c>
      <c r="G28" s="1">
        <v>0.76</v>
      </c>
      <c r="H28" s="1">
        <v>27.17</v>
      </c>
      <c r="I28" s="1">
        <v>3.03</v>
      </c>
      <c r="K28" t="str">
        <f t="shared" si="0"/>
        <v/>
      </c>
      <c r="L28" t="str">
        <f t="shared" si="1"/>
        <v/>
      </c>
      <c r="M28" s="36"/>
    </row>
    <row r="29" spans="1:13">
      <c r="A29" s="1">
        <f>VLOOKUP(B29,文献质量评价!$B$1:$D$80,2,0)</f>
        <v>50</v>
      </c>
      <c r="B29" s="45" t="s">
        <v>490</v>
      </c>
      <c r="C29" s="1">
        <v>2017</v>
      </c>
      <c r="D29" s="1">
        <v>27</v>
      </c>
      <c r="E29" s="1">
        <v>30</v>
      </c>
      <c r="F29" s="1">
        <v>12.3</v>
      </c>
      <c r="G29" s="1">
        <v>5.1</v>
      </c>
      <c r="H29" s="1">
        <v>22.1</v>
      </c>
      <c r="I29" s="1">
        <v>13.8</v>
      </c>
      <c r="K29" t="str">
        <f t="shared" si="0"/>
        <v/>
      </c>
      <c r="L29" t="str">
        <f t="shared" si="1"/>
        <v/>
      </c>
      <c r="M29" s="36"/>
    </row>
    <row r="30" spans="1:13">
      <c r="A30" s="1">
        <f>VLOOKUP(B30,文献质量评价!$B$1:$D$80,2,0)</f>
        <v>51</v>
      </c>
      <c r="B30" s="45" t="s">
        <v>499</v>
      </c>
      <c r="C30" s="1">
        <v>2017</v>
      </c>
      <c r="D30" s="1">
        <v>50</v>
      </c>
      <c r="E30" s="1">
        <v>50</v>
      </c>
      <c r="F30" s="1">
        <v>18.1</v>
      </c>
      <c r="G30" s="1">
        <v>10.3</v>
      </c>
      <c r="H30" s="1">
        <v>32.9</v>
      </c>
      <c r="I30" s="1">
        <v>12.3</v>
      </c>
      <c r="K30" t="str">
        <f t="shared" si="0"/>
        <v/>
      </c>
      <c r="L30" t="str">
        <f t="shared" si="1"/>
        <v/>
      </c>
      <c r="M30" s="36"/>
    </row>
    <row r="31" spans="1:13">
      <c r="A31" s="1">
        <f>VLOOKUP(B31,文献质量评价!$B$1:$D$80,2,0)</f>
        <v>54</v>
      </c>
      <c r="B31" s="45" t="s">
        <v>525</v>
      </c>
      <c r="C31" s="1">
        <v>2018</v>
      </c>
      <c r="D31" s="1">
        <v>34</v>
      </c>
      <c r="E31" s="1">
        <v>35</v>
      </c>
      <c r="F31" s="29">
        <v>16.31</v>
      </c>
      <c r="G31" s="1">
        <v>7.15</v>
      </c>
      <c r="H31" s="29">
        <v>15.21</v>
      </c>
      <c r="I31" s="1">
        <v>7.87</v>
      </c>
      <c r="K31" t="str">
        <f t="shared" si="0"/>
        <v>预警</v>
      </c>
      <c r="L31" t="str">
        <f t="shared" si="1"/>
        <v/>
      </c>
      <c r="M31" s="36" t="s">
        <v>898</v>
      </c>
    </row>
    <row r="32" spans="1:13">
      <c r="A32" s="1">
        <f>VLOOKUP(B32,文献质量评价!$B$1:$D$80,2,0)</f>
        <v>55</v>
      </c>
      <c r="B32" s="45" t="s">
        <v>535</v>
      </c>
      <c r="C32" s="1">
        <v>2018</v>
      </c>
      <c r="D32" s="1">
        <v>54</v>
      </c>
      <c r="E32" s="1">
        <v>54</v>
      </c>
      <c r="F32" s="1">
        <v>27</v>
      </c>
      <c r="G32" s="1">
        <v>4</v>
      </c>
      <c r="H32" s="1">
        <v>28</v>
      </c>
      <c r="I32" s="1">
        <v>4</v>
      </c>
      <c r="K32" t="str">
        <f t="shared" si="0"/>
        <v/>
      </c>
      <c r="L32" t="str">
        <f t="shared" si="1"/>
        <v/>
      </c>
      <c r="M32" s="36"/>
    </row>
    <row r="33" spans="1:13">
      <c r="A33" s="1">
        <f>VLOOKUP(B33,文献质量评价!$B$1:$D$80,2,0)</f>
        <v>57</v>
      </c>
      <c r="B33" s="45" t="s">
        <v>546</v>
      </c>
      <c r="C33" s="1">
        <v>2018</v>
      </c>
      <c r="D33" s="1">
        <v>39</v>
      </c>
      <c r="E33" s="1">
        <v>39</v>
      </c>
      <c r="F33" s="1">
        <v>10.98</v>
      </c>
      <c r="G33" s="1">
        <v>1.25</v>
      </c>
      <c r="H33" s="1">
        <v>15.52</v>
      </c>
      <c r="I33" s="1">
        <v>1.2</v>
      </c>
      <c r="K33" t="str">
        <f t="shared" si="0"/>
        <v/>
      </c>
      <c r="L33" t="str">
        <f t="shared" si="1"/>
        <v/>
      </c>
      <c r="M33" s="36"/>
    </row>
    <row r="34" spans="1:13">
      <c r="A34" s="1">
        <f>VLOOKUP(B34,文献质量评价!$B$1:$D$80,2,0)</f>
        <v>59</v>
      </c>
      <c r="B34" s="45" t="s">
        <v>560</v>
      </c>
      <c r="C34" s="1">
        <v>2018</v>
      </c>
      <c r="D34" s="1">
        <v>73</v>
      </c>
      <c r="E34" s="1">
        <v>73</v>
      </c>
      <c r="F34" s="1">
        <v>19.53</v>
      </c>
      <c r="G34" s="1">
        <v>1.27</v>
      </c>
      <c r="H34" s="1">
        <v>39.67</v>
      </c>
      <c r="I34" s="1">
        <v>2.15</v>
      </c>
      <c r="K34" t="str">
        <f t="shared" si="0"/>
        <v/>
      </c>
      <c r="L34" t="str">
        <f t="shared" si="1"/>
        <v/>
      </c>
      <c r="M34" s="36"/>
    </row>
    <row r="35" spans="1:13">
      <c r="A35" s="1">
        <f>VLOOKUP(B35,文献质量评价!$B$1:$D$80,2,0)</f>
        <v>60</v>
      </c>
      <c r="B35" s="45" t="s">
        <v>566</v>
      </c>
      <c r="C35" s="1">
        <v>2018</v>
      </c>
      <c r="D35" s="1">
        <v>40</v>
      </c>
      <c r="E35" s="1">
        <v>40</v>
      </c>
      <c r="F35" s="1">
        <v>66</v>
      </c>
      <c r="G35" s="1">
        <v>28</v>
      </c>
      <c r="H35" s="1">
        <v>82</v>
      </c>
      <c r="I35" s="1">
        <v>41</v>
      </c>
      <c r="K35" t="str">
        <f t="shared" si="0"/>
        <v/>
      </c>
      <c r="L35" t="str">
        <f t="shared" si="1"/>
        <v/>
      </c>
      <c r="M35" s="36"/>
    </row>
    <row r="36" spans="1:13">
      <c r="A36" s="1">
        <f>VLOOKUP(B36,文献质量评价!$B$1:$D$80,2,0)</f>
        <v>61</v>
      </c>
      <c r="B36" s="45" t="s">
        <v>574</v>
      </c>
      <c r="C36" s="1">
        <v>2018</v>
      </c>
      <c r="D36" s="1">
        <v>20</v>
      </c>
      <c r="E36" s="1">
        <v>20</v>
      </c>
      <c r="F36" s="1">
        <v>10.2</v>
      </c>
      <c r="G36" s="1">
        <v>1.4</v>
      </c>
      <c r="H36" s="1">
        <v>15.8</v>
      </c>
      <c r="I36" s="1">
        <v>3.8</v>
      </c>
      <c r="K36" t="str">
        <f t="shared" si="0"/>
        <v/>
      </c>
      <c r="L36" t="str">
        <f t="shared" si="1"/>
        <v/>
      </c>
      <c r="M36" s="36"/>
    </row>
    <row r="37" spans="1:13">
      <c r="A37" s="1">
        <f>VLOOKUP(B37,文献质量评价!$B$1:$D$80,2,0)</f>
        <v>62</v>
      </c>
      <c r="B37" s="45" t="s">
        <v>582</v>
      </c>
      <c r="C37" s="1">
        <v>2018</v>
      </c>
      <c r="D37" s="1">
        <v>78</v>
      </c>
      <c r="E37" s="1">
        <v>78</v>
      </c>
      <c r="F37" s="1">
        <v>14.16</v>
      </c>
      <c r="G37" s="1">
        <v>1.83</v>
      </c>
      <c r="H37" s="1">
        <v>17.28</v>
      </c>
      <c r="I37" s="1">
        <v>2.84</v>
      </c>
      <c r="K37" t="str">
        <f t="shared" si="0"/>
        <v/>
      </c>
      <c r="L37" t="str">
        <f t="shared" si="1"/>
        <v/>
      </c>
      <c r="M37" s="36"/>
    </row>
    <row r="38" spans="1:13">
      <c r="A38" s="1">
        <f>VLOOKUP(B38,文献质量评价!$B$1:$D$80,2,0)</f>
        <v>49</v>
      </c>
      <c r="B38" s="47" t="s">
        <v>475</v>
      </c>
      <c r="C38" s="40">
        <v>2016</v>
      </c>
      <c r="D38" s="1">
        <v>90</v>
      </c>
      <c r="E38" s="1">
        <v>90</v>
      </c>
      <c r="F38" s="1">
        <v>26</v>
      </c>
      <c r="G38" s="1">
        <v>8</v>
      </c>
      <c r="H38" s="1">
        <v>41</v>
      </c>
      <c r="I38" s="1">
        <v>12</v>
      </c>
      <c r="K38" t="str">
        <f t="shared" si="0"/>
        <v/>
      </c>
      <c r="L38" t="str">
        <f t="shared" si="1"/>
        <v/>
      </c>
      <c r="M38" s="36"/>
    </row>
    <row r="39" spans="1:13">
      <c r="A39" s="60">
        <f>VLOOKUP(B39,文献质量评价!$B$1:$D$80,2,0)</f>
        <v>17</v>
      </c>
      <c r="B39" s="60" t="s">
        <v>816</v>
      </c>
      <c r="C39" s="60">
        <v>2009</v>
      </c>
      <c r="D39" s="60">
        <v>35</v>
      </c>
      <c r="E39" s="60">
        <v>35</v>
      </c>
      <c r="F39" s="60">
        <v>26.53</v>
      </c>
      <c r="G39" s="60">
        <v>6.66</v>
      </c>
      <c r="H39" s="60">
        <v>35.47</v>
      </c>
      <c r="I39" s="60">
        <v>9.29</v>
      </c>
      <c r="J39" s="38"/>
      <c r="K39" s="38" t="str">
        <f t="shared" si="0"/>
        <v/>
      </c>
      <c r="L39" s="38" t="str">
        <f t="shared" si="1"/>
        <v/>
      </c>
      <c r="M39" s="36" t="s">
        <v>948</v>
      </c>
    </row>
    <row r="40" spans="1:13">
      <c r="A40" s="1">
        <f>VLOOKUP(B40,文献质量评价!$B$1:$D$94,2,0)</f>
        <v>81</v>
      </c>
      <c r="B40" s="1" t="s">
        <v>838</v>
      </c>
      <c r="C40" s="1">
        <v>2022</v>
      </c>
      <c r="D40" s="1">
        <v>24</v>
      </c>
      <c r="E40" s="1">
        <v>24</v>
      </c>
      <c r="F40" s="1">
        <v>7.8</v>
      </c>
      <c r="G40" s="1">
        <v>0.4</v>
      </c>
      <c r="H40" s="1">
        <v>15.9</v>
      </c>
      <c r="I40" s="1">
        <v>2.1</v>
      </c>
      <c r="K40" t="str">
        <f t="shared" si="0"/>
        <v/>
      </c>
      <c r="L40" t="str">
        <f t="shared" si="1"/>
        <v/>
      </c>
      <c r="M40" s="36"/>
    </row>
    <row r="41" spans="1:13">
      <c r="A41" s="1">
        <f>VLOOKUP(B41,文献质量评价!$B$1:$D$94,2,0)</f>
        <v>82</v>
      </c>
      <c r="B41" s="1" t="s">
        <v>839</v>
      </c>
      <c r="C41" s="1">
        <v>2022</v>
      </c>
      <c r="D41" s="1">
        <v>52</v>
      </c>
      <c r="E41" s="1">
        <v>52</v>
      </c>
      <c r="F41" s="1">
        <v>9.97</v>
      </c>
      <c r="G41" s="1">
        <v>1.04</v>
      </c>
      <c r="H41" s="1">
        <v>13.12</v>
      </c>
      <c r="I41" s="1">
        <v>1.35</v>
      </c>
      <c r="K41" t="str">
        <f t="shared" si="0"/>
        <v/>
      </c>
      <c r="L41" t="str">
        <f t="shared" si="1"/>
        <v/>
      </c>
      <c r="M41" s="36"/>
    </row>
    <row r="42" spans="1:13">
      <c r="A42" s="1">
        <f>VLOOKUP(B42,文献质量评价!$B$1:$D$94,2,0)</f>
        <v>74</v>
      </c>
      <c r="B42" s="1" t="s">
        <v>833</v>
      </c>
      <c r="C42" s="1">
        <v>2021</v>
      </c>
      <c r="D42" s="1">
        <v>42</v>
      </c>
      <c r="E42" s="1">
        <v>42</v>
      </c>
      <c r="F42" s="1">
        <v>9.1</v>
      </c>
      <c r="G42" s="1">
        <v>2.8</v>
      </c>
      <c r="H42" s="1">
        <v>11.8</v>
      </c>
      <c r="I42" s="1">
        <v>3.2</v>
      </c>
      <c r="K42" t="str">
        <f t="shared" si="0"/>
        <v/>
      </c>
      <c r="L42" t="str">
        <f t="shared" si="1"/>
        <v/>
      </c>
      <c r="M42" s="36"/>
    </row>
    <row r="43" spans="1:13">
      <c r="A43" s="1">
        <f>VLOOKUP(B43,文献质量评价!$B$1:$D$94,2,0)</f>
        <v>75</v>
      </c>
      <c r="B43" s="1" t="s">
        <v>834</v>
      </c>
      <c r="C43" s="1">
        <v>2021</v>
      </c>
      <c r="D43" s="1">
        <v>46</v>
      </c>
      <c r="E43" s="1">
        <v>46</v>
      </c>
      <c r="F43" s="1">
        <v>10.2</v>
      </c>
      <c r="G43" s="1">
        <v>1.2</v>
      </c>
      <c r="H43" s="1">
        <v>12.4</v>
      </c>
      <c r="I43" s="1">
        <v>1.5</v>
      </c>
      <c r="K43" t="str">
        <f t="shared" si="0"/>
        <v/>
      </c>
      <c r="L43" t="str">
        <f t="shared" si="1"/>
        <v/>
      </c>
      <c r="M43" s="36"/>
    </row>
    <row r="44" spans="1:13">
      <c r="A44" s="1">
        <f>VLOOKUP(B44,文献质量评价!$B$1:$D$94,2,0)</f>
        <v>78</v>
      </c>
      <c r="B44" s="1" t="s">
        <v>832</v>
      </c>
      <c r="C44" s="1">
        <v>2021</v>
      </c>
      <c r="D44" s="1">
        <v>42</v>
      </c>
      <c r="E44" s="1">
        <v>42</v>
      </c>
      <c r="F44" s="1">
        <v>10.2</v>
      </c>
      <c r="G44" s="1">
        <v>2.1</v>
      </c>
      <c r="H44" s="1">
        <v>12.6</v>
      </c>
      <c r="I44" s="1">
        <v>3.4</v>
      </c>
      <c r="K44" t="str">
        <f t="shared" si="0"/>
        <v/>
      </c>
      <c r="L44" t="str">
        <f t="shared" si="1"/>
        <v/>
      </c>
      <c r="M44" s="36"/>
    </row>
    <row r="45" spans="1:13">
      <c r="A45" s="1">
        <f>VLOOKUP(B45,文献质量评价!$B$1:$D$94,2,0)</f>
        <v>80</v>
      </c>
      <c r="B45" s="1" t="s">
        <v>835</v>
      </c>
      <c r="C45" s="1">
        <v>2021</v>
      </c>
      <c r="D45" s="1">
        <v>36</v>
      </c>
      <c r="E45" s="1">
        <v>37</v>
      </c>
      <c r="F45" s="1">
        <v>16.87</v>
      </c>
      <c r="G45" s="1">
        <v>2.11</v>
      </c>
      <c r="H45" s="1">
        <v>21.47</v>
      </c>
      <c r="I45" s="1">
        <v>2.19</v>
      </c>
      <c r="K45" t="str">
        <f t="shared" si="0"/>
        <v/>
      </c>
      <c r="L45" t="str">
        <f t="shared" si="1"/>
        <v/>
      </c>
      <c r="M45" s="36"/>
    </row>
    <row r="46" spans="1:13">
      <c r="A46" s="1">
        <f>VLOOKUP(B46,文献质量评价!$B$1:$D$94,2,0)</f>
        <v>69</v>
      </c>
      <c r="B46" s="1" t="s">
        <v>828</v>
      </c>
      <c r="C46" s="1">
        <v>2020</v>
      </c>
      <c r="D46" s="1">
        <v>58</v>
      </c>
      <c r="E46" s="1">
        <v>58</v>
      </c>
      <c r="F46" s="1">
        <v>1.45</v>
      </c>
      <c r="G46" s="1">
        <v>0.83</v>
      </c>
      <c r="H46" s="1">
        <v>2.83</v>
      </c>
      <c r="I46" s="1">
        <v>1.04</v>
      </c>
      <c r="K46" t="str">
        <f t="shared" si="0"/>
        <v/>
      </c>
      <c r="L46" t="str">
        <f t="shared" si="1"/>
        <v/>
      </c>
      <c r="M46" s="36"/>
    </row>
    <row r="47" spans="1:13">
      <c r="A47" s="1">
        <f>VLOOKUP(B47,文献质量评价!$B$1:$D$94,2,0)</f>
        <v>70</v>
      </c>
      <c r="B47" s="1" t="s">
        <v>831</v>
      </c>
      <c r="C47" s="1">
        <v>2020</v>
      </c>
      <c r="D47" s="1">
        <v>70</v>
      </c>
      <c r="E47" s="1">
        <v>70</v>
      </c>
      <c r="F47" s="1">
        <v>10.4</v>
      </c>
      <c r="G47" s="1">
        <v>2.6</v>
      </c>
      <c r="H47" s="1">
        <v>13.1</v>
      </c>
      <c r="I47" s="1">
        <v>3.2</v>
      </c>
      <c r="K47" t="str">
        <f t="shared" si="0"/>
        <v/>
      </c>
      <c r="L47" t="str">
        <f t="shared" si="1"/>
        <v/>
      </c>
      <c r="M47" s="36"/>
    </row>
    <row r="48" spans="1:13">
      <c r="A48" s="1">
        <f>VLOOKUP(B48,文献质量评价!$B$1:$D$94,2,0)</f>
        <v>71</v>
      </c>
      <c r="B48" s="1" t="s">
        <v>829</v>
      </c>
      <c r="C48" s="1">
        <v>2020</v>
      </c>
      <c r="D48" s="1">
        <v>55</v>
      </c>
      <c r="E48" s="1">
        <v>55</v>
      </c>
      <c r="F48" s="1">
        <v>10.24</v>
      </c>
      <c r="G48" s="1">
        <v>1.27</v>
      </c>
      <c r="H48" s="1">
        <v>12.36</v>
      </c>
      <c r="I48" s="1">
        <v>1.45</v>
      </c>
      <c r="K48" t="str">
        <f t="shared" si="0"/>
        <v/>
      </c>
      <c r="L48" t="str">
        <f t="shared" si="1"/>
        <v/>
      </c>
      <c r="M48" s="36"/>
    </row>
    <row r="49" spans="1:13">
      <c r="A49" s="1">
        <f>VLOOKUP(B49,文献质量评价!$B$1:$D$94,2,0)</f>
        <v>65</v>
      </c>
      <c r="B49" s="1" t="s">
        <v>825</v>
      </c>
      <c r="C49" s="1">
        <v>2019</v>
      </c>
      <c r="D49" s="1">
        <v>50</v>
      </c>
      <c r="E49" s="1">
        <v>50</v>
      </c>
      <c r="F49" s="1">
        <v>9.4</v>
      </c>
      <c r="G49" s="1">
        <v>1.4</v>
      </c>
      <c r="H49" s="1">
        <v>11.5</v>
      </c>
      <c r="I49" s="1">
        <v>1.9</v>
      </c>
      <c r="K49" t="str">
        <f t="shared" si="0"/>
        <v/>
      </c>
      <c r="L49" t="str">
        <f t="shared" si="1"/>
        <v/>
      </c>
      <c r="M49" s="36"/>
    </row>
    <row r="50" spans="1:13">
      <c r="A50" s="1">
        <f>VLOOKUP(B50,文献质量评价!$B$1:$D$94,2,0)</f>
        <v>67</v>
      </c>
      <c r="B50" s="1" t="s">
        <v>826</v>
      </c>
      <c r="C50" s="1">
        <v>2019</v>
      </c>
      <c r="D50" s="1">
        <v>51</v>
      </c>
      <c r="E50" s="1">
        <v>51</v>
      </c>
      <c r="F50" s="1">
        <v>24.09</v>
      </c>
      <c r="G50" s="1">
        <v>4.22</v>
      </c>
      <c r="H50" s="1">
        <v>41.56</v>
      </c>
      <c r="I50" s="1">
        <v>5.17</v>
      </c>
      <c r="K50" t="str">
        <f t="shared" si="0"/>
        <v/>
      </c>
      <c r="L50" t="str">
        <f t="shared" si="1"/>
        <v/>
      </c>
      <c r="M50" s="36"/>
    </row>
    <row r="51" spans="1:13">
      <c r="A51" s="1">
        <f>VLOOKUP(B51,文献质量评价!$B$1:$D$94,2,0)</f>
        <v>68</v>
      </c>
      <c r="B51" s="1" t="s">
        <v>824</v>
      </c>
      <c r="C51" s="1">
        <v>2019</v>
      </c>
      <c r="D51" s="1">
        <v>39</v>
      </c>
      <c r="E51" s="1">
        <v>39</v>
      </c>
      <c r="F51" s="1">
        <v>8.2</v>
      </c>
      <c r="G51" s="1">
        <v>1.5</v>
      </c>
      <c r="H51" s="1">
        <v>8.1</v>
      </c>
      <c r="I51" s="1">
        <v>1.5</v>
      </c>
      <c r="K51" t="str">
        <f t="shared" si="0"/>
        <v>预警</v>
      </c>
      <c r="L51" t="str">
        <f t="shared" si="1"/>
        <v/>
      </c>
      <c r="M51" s="36" t="s">
        <v>898</v>
      </c>
    </row>
    <row r="52" spans="1:13">
      <c r="A52" s="1">
        <f>VLOOKUP(B52,文献质量评价!$B$1:$D$94,2,0)</f>
        <v>103</v>
      </c>
      <c r="B52" s="49" t="s">
        <v>790</v>
      </c>
      <c r="C52" s="39">
        <v>2004</v>
      </c>
      <c r="D52" s="1">
        <v>20</v>
      </c>
      <c r="E52" s="1">
        <v>20</v>
      </c>
      <c r="F52" s="1">
        <v>6</v>
      </c>
      <c r="G52" s="1">
        <v>3</v>
      </c>
      <c r="H52" s="1">
        <v>9</v>
      </c>
      <c r="I52" s="1">
        <v>4</v>
      </c>
      <c r="K52" t="str">
        <f t="shared" si="0"/>
        <v/>
      </c>
      <c r="L52" t="str">
        <f t="shared" si="1"/>
        <v/>
      </c>
      <c r="M52" s="36"/>
    </row>
    <row r="53" spans="1:13">
      <c r="A53" s="1">
        <f>VLOOKUP(B53,文献质量评价!$B$1:$D$94,2,0)</f>
        <v>107</v>
      </c>
      <c r="B53" s="49" t="s">
        <v>799</v>
      </c>
      <c r="C53" s="39">
        <v>2001</v>
      </c>
      <c r="D53" s="1">
        <v>30</v>
      </c>
      <c r="E53" s="1">
        <v>32</v>
      </c>
      <c r="F53" s="1">
        <v>2</v>
      </c>
      <c r="G53" s="1">
        <v>2</v>
      </c>
      <c r="H53" s="1">
        <v>3</v>
      </c>
      <c r="I53" s="1">
        <v>2</v>
      </c>
      <c r="K53" t="str">
        <f t="shared" si="0"/>
        <v/>
      </c>
      <c r="L53" t="str">
        <f t="shared" si="1"/>
        <v/>
      </c>
      <c r="M53" s="36"/>
    </row>
    <row r="54" spans="4:4">
      <c r="D54" s="1"/>
    </row>
    <row r="55" spans="1:42">
      <c r="A55" s="30"/>
      <c r="B55" s="30"/>
      <c r="C55" s="30"/>
      <c r="D55" s="31" t="s">
        <v>853</v>
      </c>
      <c r="E55" s="32"/>
      <c r="F55" s="32"/>
      <c r="G55" s="32"/>
      <c r="H55" s="32"/>
      <c r="I55" s="32"/>
      <c r="J55" s="30"/>
      <c r="K55" s="30"/>
      <c r="L55" s="30"/>
      <c r="M55" s="30"/>
      <c r="O55" s="30"/>
      <c r="P55" s="30"/>
      <c r="Q55" s="30"/>
      <c r="R55" s="31" t="s">
        <v>854</v>
      </c>
      <c r="S55" s="32"/>
      <c r="T55" s="32"/>
      <c r="U55" s="32"/>
      <c r="V55" s="32"/>
      <c r="W55" s="32"/>
      <c r="X55" s="30"/>
      <c r="Y55" s="30"/>
      <c r="Z55" s="30"/>
      <c r="AA55" s="30"/>
      <c r="AB55" s="30"/>
      <c r="AD55" s="52" t="s">
        <v>855</v>
      </c>
      <c r="AE55" s="52"/>
      <c r="AF55" s="52"/>
      <c r="AG55" s="52"/>
      <c r="AH55" s="52"/>
      <c r="AI55" s="52"/>
      <c r="AJ55" s="52"/>
      <c r="AK55" s="52"/>
      <c r="AL55" s="52"/>
      <c r="AM55" s="52"/>
      <c r="AN55" s="53"/>
      <c r="AO55" s="53"/>
      <c r="AP55" s="53"/>
    </row>
    <row r="56" spans="1:42">
      <c r="A56" s="30"/>
      <c r="B56" s="30"/>
      <c r="C56" s="30"/>
      <c r="D56" s="32"/>
      <c r="E56" s="32"/>
      <c r="F56" s="32"/>
      <c r="G56" s="32"/>
      <c r="H56" s="32"/>
      <c r="I56" s="32"/>
      <c r="J56" s="30"/>
      <c r="K56" s="30"/>
      <c r="L56" s="30"/>
      <c r="M56" s="30"/>
      <c r="O56" s="30"/>
      <c r="P56" s="30"/>
      <c r="Q56" s="30"/>
      <c r="R56" s="32"/>
      <c r="S56" s="32"/>
      <c r="T56" s="32"/>
      <c r="U56" s="32"/>
      <c r="V56" s="32"/>
      <c r="W56" s="32"/>
      <c r="X56" s="30"/>
      <c r="Y56" s="30"/>
      <c r="Z56" s="30"/>
      <c r="AA56" s="30"/>
      <c r="AB56" s="30"/>
      <c r="AD56" s="53"/>
      <c r="AE56" s="53"/>
      <c r="AF56" s="53"/>
      <c r="AG56" s="53"/>
      <c r="AH56" s="53"/>
      <c r="AI56" s="53"/>
      <c r="AJ56" s="53"/>
      <c r="AK56" s="53"/>
      <c r="AL56" s="53"/>
      <c r="AM56" s="53"/>
      <c r="AN56" s="53"/>
      <c r="AO56" s="53"/>
      <c r="AP56" s="53"/>
    </row>
    <row r="57" spans="4:4">
      <c r="D57" s="1"/>
    </row>
    <row r="58" spans="4:4">
      <c r="D58" s="1"/>
    </row>
    <row r="59" spans="4:4">
      <c r="D59" s="1"/>
    </row>
    <row r="60" spans="4:4">
      <c r="D60" s="1"/>
    </row>
    <row r="78" spans="15:28">
      <c r="O78" s="38"/>
      <c r="P78" s="38"/>
      <c r="Q78" s="38"/>
      <c r="R78" s="61"/>
      <c r="S78" s="60"/>
      <c r="T78" s="60"/>
      <c r="U78" s="60"/>
      <c r="V78" s="60"/>
      <c r="W78" s="60"/>
      <c r="X78" s="38"/>
      <c r="Y78" s="38"/>
      <c r="Z78" s="38"/>
      <c r="AA78" s="38"/>
      <c r="AB78" s="38"/>
    </row>
    <row r="79" spans="15:28">
      <c r="O79" s="38"/>
      <c r="P79" s="38"/>
      <c r="Q79" s="38"/>
      <c r="R79" s="60"/>
      <c r="S79" s="60"/>
      <c r="T79" s="60"/>
      <c r="U79" s="60"/>
      <c r="V79" s="60"/>
      <c r="W79" s="60"/>
      <c r="X79" s="38"/>
      <c r="Y79" s="38"/>
      <c r="Z79" s="38"/>
      <c r="AA79" s="38"/>
      <c r="AB79" s="38"/>
    </row>
    <row r="80" spans="15:28">
      <c r="O80" s="38"/>
      <c r="P80" s="38"/>
      <c r="Q80" s="38"/>
      <c r="R80" s="38"/>
      <c r="S80" s="38"/>
      <c r="T80" s="38"/>
      <c r="U80" s="38"/>
      <c r="V80" s="38"/>
      <c r="W80" s="38"/>
      <c r="X80" s="38"/>
      <c r="Y80" s="38"/>
      <c r="Z80" s="38"/>
      <c r="AA80" s="38"/>
      <c r="AB80" s="38"/>
    </row>
    <row r="81" spans="15:28">
      <c r="O81" s="38"/>
      <c r="P81" s="38"/>
      <c r="Q81" s="38"/>
      <c r="R81" s="38"/>
      <c r="S81" s="38"/>
      <c r="T81" s="38"/>
      <c r="U81" s="38"/>
      <c r="V81" s="38"/>
      <c r="W81" s="38"/>
      <c r="X81" s="38"/>
      <c r="Y81" s="38"/>
      <c r="Z81" s="38"/>
      <c r="AA81" s="38"/>
      <c r="AB81" s="38"/>
    </row>
    <row r="82" spans="15:28">
      <c r="O82" s="38"/>
      <c r="P82" s="38"/>
      <c r="Q82" s="38"/>
      <c r="R82" s="38"/>
      <c r="S82" s="38"/>
      <c r="T82" s="38"/>
      <c r="U82" s="38"/>
      <c r="V82" s="38"/>
      <c r="W82" s="38"/>
      <c r="X82" s="38"/>
      <c r="Y82" s="38"/>
      <c r="Z82" s="38"/>
      <c r="AA82" s="38"/>
      <c r="AB82" s="38"/>
    </row>
    <row r="83" spans="15:28">
      <c r="O83" s="38"/>
      <c r="P83" s="38"/>
      <c r="Q83" s="38"/>
      <c r="R83" s="38"/>
      <c r="S83" s="38"/>
      <c r="T83" s="38"/>
      <c r="U83" s="38"/>
      <c r="V83" s="38"/>
      <c r="W83" s="38"/>
      <c r="X83" s="38"/>
      <c r="Y83" s="38"/>
      <c r="Z83" s="38"/>
      <c r="AA83" s="38"/>
      <c r="AB83" s="38"/>
    </row>
    <row r="84" spans="15:28">
      <c r="O84" s="38"/>
      <c r="P84" s="38"/>
      <c r="Q84" s="38"/>
      <c r="R84" s="38"/>
      <c r="S84" s="38"/>
      <c r="T84" s="38"/>
      <c r="U84" s="38"/>
      <c r="V84" s="38"/>
      <c r="W84" s="38"/>
      <c r="X84" s="38"/>
      <c r="Y84" s="38"/>
      <c r="Z84" s="38"/>
      <c r="AA84" s="38"/>
      <c r="AB84" s="38"/>
    </row>
    <row r="85" spans="15:28">
      <c r="O85" s="38"/>
      <c r="P85" s="38"/>
      <c r="Q85" s="38"/>
      <c r="R85" s="38"/>
      <c r="S85" s="38"/>
      <c r="T85" s="38"/>
      <c r="U85" s="38"/>
      <c r="V85" s="38"/>
      <c r="W85" s="38"/>
      <c r="X85" s="38"/>
      <c r="Y85" s="38"/>
      <c r="Z85" s="38"/>
      <c r="AA85" s="38"/>
      <c r="AB85" s="38"/>
    </row>
    <row r="86" spans="15:28">
      <c r="O86" s="38"/>
      <c r="P86" s="38"/>
      <c r="Q86" s="38"/>
      <c r="R86" s="38"/>
      <c r="S86" s="38"/>
      <c r="T86" s="38"/>
      <c r="U86" s="38"/>
      <c r="V86" s="38"/>
      <c r="W86" s="38"/>
      <c r="X86" s="38"/>
      <c r="Y86" s="38"/>
      <c r="Z86" s="38"/>
      <c r="AA86" s="38"/>
      <c r="AB86" s="38"/>
    </row>
    <row r="87" spans="15:28">
      <c r="O87" s="38"/>
      <c r="P87" s="38"/>
      <c r="Q87" s="38"/>
      <c r="R87" s="38"/>
      <c r="S87" s="38"/>
      <c r="T87" s="38"/>
      <c r="U87" s="38"/>
      <c r="V87" s="38"/>
      <c r="W87" s="38"/>
      <c r="X87" s="38"/>
      <c r="Y87" s="38"/>
      <c r="Z87" s="38"/>
      <c r="AA87" s="38"/>
      <c r="AB87" s="38"/>
    </row>
    <row r="88" spans="15:28">
      <c r="O88" s="38"/>
      <c r="P88" s="38"/>
      <c r="Q88" s="38"/>
      <c r="R88" s="38"/>
      <c r="S88" s="38"/>
      <c r="T88" s="38"/>
      <c r="U88" s="38"/>
      <c r="V88" s="38"/>
      <c r="W88" s="38"/>
      <c r="X88" s="38"/>
      <c r="Y88" s="38"/>
      <c r="Z88" s="38"/>
      <c r="AA88" s="38"/>
      <c r="AB88" s="38"/>
    </row>
    <row r="107" spans="1:33">
      <c r="A107" s="30"/>
      <c r="B107" s="30"/>
      <c r="C107" s="30"/>
      <c r="D107" s="31" t="s">
        <v>891</v>
      </c>
      <c r="E107" s="32"/>
      <c r="F107" s="32"/>
      <c r="G107" s="32"/>
      <c r="H107" s="32"/>
      <c r="I107" s="32"/>
      <c r="J107" s="30"/>
      <c r="K107" s="30"/>
      <c r="L107" s="30"/>
      <c r="M107" s="30"/>
      <c r="O107" s="38"/>
      <c r="P107" s="38"/>
      <c r="Q107" s="38"/>
      <c r="R107" s="38"/>
      <c r="S107" s="38"/>
      <c r="T107" s="38"/>
      <c r="U107" s="38"/>
      <c r="V107" s="38"/>
      <c r="W107" s="38"/>
      <c r="X107" s="38"/>
      <c r="Y107" s="38"/>
      <c r="Z107" s="38"/>
      <c r="AA107" s="38"/>
      <c r="AB107" s="38"/>
      <c r="AC107" s="38"/>
      <c r="AD107" s="38"/>
      <c r="AE107" s="38"/>
      <c r="AF107" s="38"/>
      <c r="AG107" s="38"/>
    </row>
    <row r="108" spans="1:33">
      <c r="A108" s="30"/>
      <c r="B108" s="30"/>
      <c r="C108" s="30"/>
      <c r="D108" s="32"/>
      <c r="E108" s="32"/>
      <c r="F108" s="32"/>
      <c r="G108" s="32"/>
      <c r="H108" s="32"/>
      <c r="I108" s="32"/>
      <c r="J108" s="30"/>
      <c r="K108" s="30"/>
      <c r="L108" s="30"/>
      <c r="M108" s="30"/>
      <c r="O108" s="38"/>
      <c r="P108" s="38"/>
      <c r="Q108" s="38"/>
      <c r="R108" s="38"/>
      <c r="S108" s="38"/>
      <c r="T108" s="38"/>
      <c r="U108" s="38"/>
      <c r="V108" s="38"/>
      <c r="W108" s="38"/>
      <c r="X108" s="38"/>
      <c r="Y108" s="38"/>
      <c r="Z108" s="38"/>
      <c r="AA108" s="38"/>
      <c r="AB108" s="38"/>
      <c r="AC108" s="38"/>
      <c r="AD108" s="38"/>
      <c r="AE108" s="38"/>
      <c r="AF108" s="38"/>
      <c r="AG108" s="38"/>
    </row>
    <row r="109" spans="15:33">
      <c r="O109" s="38"/>
      <c r="P109" s="38"/>
      <c r="Q109" s="38"/>
      <c r="R109" s="38"/>
      <c r="S109" s="38"/>
      <c r="T109" s="38"/>
      <c r="U109" s="38"/>
      <c r="V109" s="38"/>
      <c r="W109" s="38"/>
      <c r="X109" s="38"/>
      <c r="Y109" s="38"/>
      <c r="Z109" s="38"/>
      <c r="AA109" s="38"/>
      <c r="AB109" s="38"/>
      <c r="AC109" s="38"/>
      <c r="AD109" s="38"/>
      <c r="AE109" s="38"/>
      <c r="AF109" s="38"/>
      <c r="AG109" s="38"/>
    </row>
    <row r="136" spans="1:13">
      <c r="A136" s="30"/>
      <c r="B136" s="30"/>
      <c r="C136" s="30"/>
      <c r="D136" s="31" t="s">
        <v>857</v>
      </c>
      <c r="E136" s="32"/>
      <c r="F136" s="32"/>
      <c r="G136" s="32"/>
      <c r="H136" s="32"/>
      <c r="I136" s="32"/>
      <c r="J136" s="30"/>
      <c r="K136" s="30"/>
      <c r="L136" s="30"/>
      <c r="M136" s="30"/>
    </row>
    <row r="137" spans="1:13">
      <c r="A137" s="30"/>
      <c r="B137" s="30"/>
      <c r="C137" s="30"/>
      <c r="D137" s="32"/>
      <c r="E137" s="32"/>
      <c r="F137" s="32"/>
      <c r="G137" s="32"/>
      <c r="H137" s="32"/>
      <c r="I137" s="32"/>
      <c r="J137" s="30"/>
      <c r="K137" s="30"/>
      <c r="L137" s="30"/>
      <c r="M137" s="30"/>
    </row>
  </sheetData>
  <mergeCells count="10">
    <mergeCell ref="AD55:AM55"/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96"/>
  <sheetViews>
    <sheetView zoomScale="55" zoomScaleNormal="55" topLeftCell="A46" workbookViewId="0">
      <selection activeCell="A95" sqref="$A95:$XFD96"/>
    </sheetView>
  </sheetViews>
  <sheetFormatPr defaultColWidth="8.75454545454545" defaultRowHeight="14"/>
  <cols>
    <col min="3" max="3" width="14"/>
    <col min="4" max="5" width="10.6272727272727" customWidth="1"/>
    <col min="6" max="6" width="10.6272727272727" style="1" customWidth="1"/>
    <col min="7" max="9" width="12.6272727272727" style="1" customWidth="1"/>
    <col min="13" max="13" width="14.9272727272727" customWidth="1"/>
  </cols>
  <sheetData>
    <row r="1" ht="15.5" spans="1:9">
      <c r="A1" s="25" t="s">
        <v>1</v>
      </c>
      <c r="B1" s="25" t="s">
        <v>803</v>
      </c>
      <c r="C1" s="25" t="s">
        <v>804</v>
      </c>
      <c r="D1" s="25" t="s">
        <v>840</v>
      </c>
      <c r="E1" s="25" t="s">
        <v>841</v>
      </c>
      <c r="F1" s="26" t="s">
        <v>843</v>
      </c>
      <c r="G1" s="25" t="s">
        <v>844</v>
      </c>
      <c r="H1" s="25" t="s">
        <v>845</v>
      </c>
      <c r="I1" s="25" t="s">
        <v>846</v>
      </c>
    </row>
    <row r="2" ht="15.5" spans="1:13">
      <c r="A2" s="25"/>
      <c r="B2" s="25"/>
      <c r="C2" s="25"/>
      <c r="D2" s="25"/>
      <c r="E2" s="25"/>
      <c r="F2" s="27"/>
      <c r="G2" s="25"/>
      <c r="H2" s="25"/>
      <c r="I2" s="25"/>
      <c r="J2" s="33" t="s">
        <v>941</v>
      </c>
      <c r="K2" s="34" t="s">
        <v>894</v>
      </c>
      <c r="L2" s="34" t="s">
        <v>895</v>
      </c>
      <c r="M2" s="35" t="s">
        <v>896</v>
      </c>
    </row>
    <row r="3" ht="14.75" spans="1:13">
      <c r="A3" s="1">
        <f>VLOOKUP(B3,文献质量评价!$B$1:$D$80,2,0)</f>
        <v>2</v>
      </c>
      <c r="B3" s="10" t="s">
        <v>44</v>
      </c>
      <c r="C3" s="28">
        <v>2001</v>
      </c>
      <c r="D3" s="1">
        <v>28</v>
      </c>
      <c r="E3" s="1">
        <v>32</v>
      </c>
      <c r="F3" s="1">
        <v>18.3</v>
      </c>
      <c r="G3" s="1">
        <v>8.2</v>
      </c>
      <c r="H3" s="1">
        <v>25.8</v>
      </c>
      <c r="I3" s="1">
        <v>19.7</v>
      </c>
      <c r="K3" t="str">
        <f>IF(F3&gt;H3,"预警","")</f>
        <v/>
      </c>
      <c r="L3" t="str">
        <f t="shared" ref="L3:L9" si="0">IF(F3&gt;H3*1.1,"超10%","")</f>
        <v/>
      </c>
      <c r="M3" s="36"/>
    </row>
    <row r="4" spans="1:13">
      <c r="A4" s="1">
        <f>VLOOKUP(B4,文献质量评价!$B$1:$D$80,2,0)</f>
        <v>2</v>
      </c>
      <c r="B4" s="10" t="s">
        <v>44</v>
      </c>
      <c r="C4" s="28">
        <v>2001</v>
      </c>
      <c r="D4" s="1">
        <v>34</v>
      </c>
      <c r="E4" s="1">
        <v>33</v>
      </c>
      <c r="F4" s="1">
        <v>20.3</v>
      </c>
      <c r="G4" s="1">
        <v>8.8</v>
      </c>
      <c r="H4" s="1">
        <v>21.1</v>
      </c>
      <c r="I4" s="1">
        <v>9.7</v>
      </c>
      <c r="K4" t="str">
        <f t="shared" ref="K4:K29" si="1">IF(F4&gt;H4,"预警","")</f>
        <v/>
      </c>
      <c r="L4" t="str">
        <f t="shared" si="0"/>
        <v/>
      </c>
      <c r="M4" s="36"/>
    </row>
    <row r="5" spans="1:13">
      <c r="A5" s="1">
        <f>VLOOKUP(B5,文献质量评价!$B$1:$D$80,2,0)</f>
        <v>2</v>
      </c>
      <c r="B5" s="10" t="s">
        <v>44</v>
      </c>
      <c r="C5" s="28">
        <v>2001</v>
      </c>
      <c r="D5" s="1">
        <v>35</v>
      </c>
      <c r="E5" s="1">
        <v>40</v>
      </c>
      <c r="F5" s="54">
        <v>20</v>
      </c>
      <c r="G5" s="1">
        <v>7.9</v>
      </c>
      <c r="H5" s="1">
        <v>26.7</v>
      </c>
      <c r="I5" s="1">
        <v>11.2</v>
      </c>
      <c r="K5" t="str">
        <f t="shared" si="1"/>
        <v/>
      </c>
      <c r="L5" t="str">
        <f t="shared" si="0"/>
        <v/>
      </c>
      <c r="M5" s="36"/>
    </row>
    <row r="6" spans="1:13">
      <c r="A6" s="1">
        <f>VLOOKUP(B6,文献质量评价!$B$1:$D$80,2,0)</f>
        <v>3</v>
      </c>
      <c r="B6" s="10" t="s">
        <v>69</v>
      </c>
      <c r="C6" s="28">
        <v>2002</v>
      </c>
      <c r="D6" s="1">
        <v>31</v>
      </c>
      <c r="E6" s="1">
        <v>29</v>
      </c>
      <c r="F6" s="1">
        <v>111</v>
      </c>
      <c r="G6" s="1">
        <v>30</v>
      </c>
      <c r="H6" s="1">
        <v>123</v>
      </c>
      <c r="I6" s="1">
        <v>48</v>
      </c>
      <c r="K6" t="str">
        <f t="shared" si="1"/>
        <v/>
      </c>
      <c r="L6" t="str">
        <f t="shared" si="0"/>
        <v/>
      </c>
      <c r="M6" s="36"/>
    </row>
    <row r="7" spans="1:13">
      <c r="A7" s="1">
        <f>VLOOKUP(B7,文献质量评价!$B$1:$D$80,2,0)</f>
        <v>5</v>
      </c>
      <c r="B7" s="10" t="s">
        <v>92</v>
      </c>
      <c r="C7" s="28">
        <v>2003</v>
      </c>
      <c r="D7" s="1">
        <v>30</v>
      </c>
      <c r="E7" s="1">
        <v>30</v>
      </c>
      <c r="F7" s="1">
        <v>80</v>
      </c>
      <c r="G7" s="1">
        <v>47</v>
      </c>
      <c r="H7" s="1">
        <v>108</v>
      </c>
      <c r="I7" s="1">
        <v>58</v>
      </c>
      <c r="K7" t="str">
        <f t="shared" si="1"/>
        <v/>
      </c>
      <c r="L7" t="str">
        <f t="shared" si="0"/>
        <v/>
      </c>
      <c r="M7" s="36"/>
    </row>
    <row r="8" spans="1:13">
      <c r="A8" s="1">
        <f>VLOOKUP(B8,文献质量评价!$B$1:$D$80,2,0)</f>
        <v>6</v>
      </c>
      <c r="B8" s="10" t="s">
        <v>99</v>
      </c>
      <c r="C8" s="28">
        <v>2004</v>
      </c>
      <c r="D8" s="1">
        <v>1238</v>
      </c>
      <c r="E8" s="1">
        <v>1225</v>
      </c>
      <c r="F8" s="1">
        <v>66.15</v>
      </c>
      <c r="G8" s="1">
        <v>40.82</v>
      </c>
      <c r="H8" s="1">
        <v>68.8</v>
      </c>
      <c r="I8" s="1">
        <v>44.5</v>
      </c>
      <c r="K8" t="str">
        <f t="shared" si="1"/>
        <v/>
      </c>
      <c r="L8" t="str">
        <f t="shared" si="0"/>
        <v/>
      </c>
      <c r="M8" s="36"/>
    </row>
    <row r="9" spans="1:13">
      <c r="A9" s="1">
        <f>VLOOKUP(B9,文献质量评价!$B$1:$D$80,2,0)</f>
        <v>8</v>
      </c>
      <c r="B9" s="10" t="s">
        <v>116</v>
      </c>
      <c r="C9" s="28">
        <v>2005</v>
      </c>
      <c r="D9" s="1">
        <v>14</v>
      </c>
      <c r="E9" s="1">
        <v>15</v>
      </c>
      <c r="F9" s="1">
        <v>47</v>
      </c>
      <c r="G9" s="1">
        <v>17</v>
      </c>
      <c r="H9" s="1">
        <v>63</v>
      </c>
      <c r="I9" s="1">
        <v>17</v>
      </c>
      <c r="K9" t="str">
        <f t="shared" si="1"/>
        <v/>
      </c>
      <c r="L9" t="str">
        <f t="shared" si="0"/>
        <v/>
      </c>
      <c r="M9" s="36"/>
    </row>
    <row r="10" spans="1:13">
      <c r="A10" s="1">
        <f>VLOOKUP(B10,文献质量评价!$B$1:$D$80,2,0)</f>
        <v>9</v>
      </c>
      <c r="B10" s="10" t="s">
        <v>121</v>
      </c>
      <c r="C10" s="28">
        <v>2005</v>
      </c>
      <c r="D10" s="1">
        <v>831</v>
      </c>
      <c r="E10" s="1">
        <v>749</v>
      </c>
      <c r="F10" s="1">
        <v>93</v>
      </c>
      <c r="G10" s="1">
        <v>1.7</v>
      </c>
      <c r="H10" s="1">
        <v>92</v>
      </c>
      <c r="I10" s="1">
        <v>1.4</v>
      </c>
      <c r="K10" t="str">
        <f t="shared" si="1"/>
        <v>预警</v>
      </c>
      <c r="M10" s="36" t="s">
        <v>898</v>
      </c>
    </row>
    <row r="11" spans="1:13">
      <c r="A11" s="1">
        <f>VLOOKUP(B11,文献质量评价!$B$1:$D$80,2,0)</f>
        <v>10</v>
      </c>
      <c r="B11" s="10" t="s">
        <v>139</v>
      </c>
      <c r="C11" s="28">
        <v>2006</v>
      </c>
      <c r="D11" s="1">
        <v>23</v>
      </c>
      <c r="E11" s="1">
        <v>24</v>
      </c>
      <c r="F11" s="1">
        <v>26</v>
      </c>
      <c r="G11" s="1">
        <v>11</v>
      </c>
      <c r="H11" s="1">
        <v>29</v>
      </c>
      <c r="I11" s="1">
        <v>16</v>
      </c>
      <c r="K11" t="str">
        <f t="shared" si="1"/>
        <v/>
      </c>
      <c r="M11" s="36" t="str">
        <f t="shared" ref="M10:M28" si="2">IF(F11&gt;H11*1.1,"超10%","")</f>
        <v/>
      </c>
    </row>
    <row r="12" spans="1:13">
      <c r="A12" s="1">
        <f>VLOOKUP(B12,文献质量评价!$B$1:$D$80,2,0)</f>
        <v>11</v>
      </c>
      <c r="B12" s="10" t="s">
        <v>146</v>
      </c>
      <c r="C12" s="28">
        <v>2006</v>
      </c>
      <c r="D12" s="1">
        <v>25</v>
      </c>
      <c r="E12" s="1">
        <v>25</v>
      </c>
      <c r="F12" s="1">
        <v>37</v>
      </c>
      <c r="G12" s="1">
        <v>18</v>
      </c>
      <c r="H12" s="1">
        <v>35</v>
      </c>
      <c r="I12" s="1">
        <v>22</v>
      </c>
      <c r="K12" t="str">
        <f t="shared" si="1"/>
        <v>预警</v>
      </c>
      <c r="M12" s="36" t="s">
        <v>898</v>
      </c>
    </row>
    <row r="13" spans="1:13">
      <c r="A13" s="1">
        <f>VLOOKUP(B13,文献质量评价!$B$1:$D$80,2,0)</f>
        <v>13</v>
      </c>
      <c r="B13" s="10" t="s">
        <v>156</v>
      </c>
      <c r="C13" s="28">
        <v>2007</v>
      </c>
      <c r="D13" s="1">
        <v>22</v>
      </c>
      <c r="E13" s="1">
        <v>22</v>
      </c>
      <c r="F13" s="1">
        <v>51</v>
      </c>
      <c r="G13" s="1">
        <v>18</v>
      </c>
      <c r="H13" s="1">
        <v>85</v>
      </c>
      <c r="I13" s="1">
        <v>19</v>
      </c>
      <c r="K13" t="str">
        <f t="shared" si="1"/>
        <v/>
      </c>
      <c r="M13" s="36" t="str">
        <f t="shared" si="2"/>
        <v/>
      </c>
    </row>
    <row r="14" spans="1:13">
      <c r="A14" s="1">
        <f>VLOOKUP(B14,文献质量评价!$B$1:$D$80,2,0)</f>
        <v>28</v>
      </c>
      <c r="B14" s="21" t="s">
        <v>280</v>
      </c>
      <c r="C14" s="55">
        <v>2012</v>
      </c>
      <c r="D14" s="1">
        <v>3383</v>
      </c>
      <c r="E14" s="1">
        <v>6076</v>
      </c>
      <c r="F14" s="56">
        <v>99.2</v>
      </c>
      <c r="G14" s="1">
        <v>54.87</v>
      </c>
      <c r="H14" s="1">
        <v>97.15</v>
      </c>
      <c r="I14" s="1">
        <v>51.17</v>
      </c>
      <c r="K14" t="str">
        <f t="shared" si="1"/>
        <v>预警</v>
      </c>
      <c r="M14" s="36" t="s">
        <v>898</v>
      </c>
    </row>
    <row r="15" spans="1:13">
      <c r="A15" s="1">
        <f>VLOOKUP(B15,文献质量评价!$B$1:$D$80,2,0)</f>
        <v>41</v>
      </c>
      <c r="B15" s="10" t="s">
        <v>409</v>
      </c>
      <c r="C15" s="28">
        <v>2015</v>
      </c>
      <c r="D15" s="1">
        <v>20</v>
      </c>
      <c r="E15" s="1">
        <v>20</v>
      </c>
      <c r="F15" s="1">
        <v>29</v>
      </c>
      <c r="G15" s="1">
        <v>5.28</v>
      </c>
      <c r="H15" s="1">
        <v>52.55</v>
      </c>
      <c r="I15" s="1">
        <v>10.84</v>
      </c>
      <c r="K15" t="str">
        <f t="shared" si="1"/>
        <v/>
      </c>
      <c r="M15" s="36" t="str">
        <f t="shared" si="2"/>
        <v/>
      </c>
    </row>
    <row r="16" spans="1:13">
      <c r="A16" s="1">
        <f>VLOOKUP(B16,文献质量评价!$B$1:$D$94,2,0)</f>
        <v>73</v>
      </c>
      <c r="B16" s="10" t="s">
        <v>735</v>
      </c>
      <c r="C16" s="28">
        <v>2021</v>
      </c>
      <c r="D16" s="1">
        <v>106</v>
      </c>
      <c r="E16" s="1">
        <v>111</v>
      </c>
      <c r="F16" s="1">
        <v>117.65</v>
      </c>
      <c r="G16" s="1">
        <v>63.84</v>
      </c>
      <c r="H16" s="1">
        <v>121.11</v>
      </c>
      <c r="I16" s="1">
        <v>70.65</v>
      </c>
      <c r="K16" t="str">
        <f t="shared" si="1"/>
        <v/>
      </c>
      <c r="M16" s="36" t="str">
        <f t="shared" si="2"/>
        <v/>
      </c>
    </row>
    <row r="17" spans="1:13">
      <c r="A17" s="1">
        <f>VLOOKUP(B17,文献质量评价!$B$1:$D$94,2,0)</f>
        <v>38</v>
      </c>
      <c r="B17" s="45" t="s">
        <v>374</v>
      </c>
      <c r="C17" s="1">
        <v>2014</v>
      </c>
      <c r="D17" s="1">
        <v>24</v>
      </c>
      <c r="E17" s="1">
        <v>24</v>
      </c>
      <c r="F17" s="1">
        <v>50</v>
      </c>
      <c r="G17" s="1">
        <v>17</v>
      </c>
      <c r="H17" s="1">
        <v>83</v>
      </c>
      <c r="I17" s="1">
        <v>19</v>
      </c>
      <c r="K17" t="str">
        <f t="shared" si="1"/>
        <v/>
      </c>
      <c r="M17" s="36" t="str">
        <f t="shared" si="2"/>
        <v/>
      </c>
    </row>
    <row r="18" spans="1:13">
      <c r="A18" s="1">
        <f>VLOOKUP(B18,文献质量评价!$B$1:$D$94,2,0)</f>
        <v>44</v>
      </c>
      <c r="B18" s="45" t="s">
        <v>434</v>
      </c>
      <c r="C18" s="1">
        <v>2015</v>
      </c>
      <c r="D18" s="1">
        <v>30</v>
      </c>
      <c r="E18" s="1">
        <v>30</v>
      </c>
      <c r="F18" s="1">
        <v>56</v>
      </c>
      <c r="G18" s="1">
        <v>12</v>
      </c>
      <c r="H18" s="1">
        <v>65</v>
      </c>
      <c r="I18" s="1">
        <v>20</v>
      </c>
      <c r="K18" t="str">
        <f t="shared" si="1"/>
        <v/>
      </c>
      <c r="M18" s="36" t="str">
        <f t="shared" si="2"/>
        <v/>
      </c>
    </row>
    <row r="19" spans="1:13">
      <c r="A19" s="1">
        <f>VLOOKUP(B19,文献质量评价!$B$1:$D$94,2,0)</f>
        <v>45</v>
      </c>
      <c r="B19" s="45" t="s">
        <v>440</v>
      </c>
      <c r="C19" s="1">
        <v>2015</v>
      </c>
      <c r="D19" s="1">
        <v>40</v>
      </c>
      <c r="E19" s="1">
        <v>40</v>
      </c>
      <c r="F19" s="1">
        <v>12.07</v>
      </c>
      <c r="G19" s="1">
        <v>3.29</v>
      </c>
      <c r="H19" s="1">
        <v>19.48</v>
      </c>
      <c r="I19" s="1">
        <v>4.09</v>
      </c>
      <c r="K19" t="str">
        <f t="shared" si="1"/>
        <v/>
      </c>
      <c r="M19" s="36" t="str">
        <f t="shared" si="2"/>
        <v/>
      </c>
    </row>
    <row r="20" spans="1:13">
      <c r="A20" s="1">
        <f>VLOOKUP(B20,文献质量评价!$B$1:$D$94,2,0)</f>
        <v>50</v>
      </c>
      <c r="B20" s="45" t="s">
        <v>490</v>
      </c>
      <c r="C20" s="1">
        <v>2017</v>
      </c>
      <c r="D20" s="1">
        <v>27</v>
      </c>
      <c r="E20" s="1">
        <v>30</v>
      </c>
      <c r="F20" s="1">
        <v>30.8</v>
      </c>
      <c r="G20" s="1">
        <v>6.9</v>
      </c>
      <c r="H20" s="1">
        <v>55.1</v>
      </c>
      <c r="I20" s="1">
        <v>20.1</v>
      </c>
      <c r="K20" t="str">
        <f t="shared" si="1"/>
        <v/>
      </c>
      <c r="M20" s="36" t="str">
        <f t="shared" si="2"/>
        <v/>
      </c>
    </row>
    <row r="21" spans="1:13">
      <c r="A21" s="1">
        <f>VLOOKUP(B21,文献质量评价!$B$1:$D$94,2,0)</f>
        <v>51</v>
      </c>
      <c r="B21" s="45" t="s">
        <v>499</v>
      </c>
      <c r="C21" s="1">
        <v>2017</v>
      </c>
      <c r="D21" s="1">
        <v>50</v>
      </c>
      <c r="E21" s="1">
        <v>50</v>
      </c>
      <c r="F21" s="1">
        <v>49.1</v>
      </c>
      <c r="G21" s="1">
        <v>15.2</v>
      </c>
      <c r="H21" s="1">
        <v>70.3</v>
      </c>
      <c r="I21" s="1">
        <v>19.7</v>
      </c>
      <c r="K21" t="str">
        <f t="shared" si="1"/>
        <v/>
      </c>
      <c r="M21" s="36" t="str">
        <f t="shared" si="2"/>
        <v/>
      </c>
    </row>
    <row r="22" spans="1:13">
      <c r="A22" s="1">
        <f>VLOOKUP(B22,文献质量评价!$B$1:$D$94,2,0)</f>
        <v>49</v>
      </c>
      <c r="B22" s="47" t="s">
        <v>475</v>
      </c>
      <c r="C22" s="40">
        <v>2016</v>
      </c>
      <c r="D22" s="1">
        <v>90</v>
      </c>
      <c r="E22" s="1">
        <v>90</v>
      </c>
      <c r="F22" s="29">
        <v>52</v>
      </c>
      <c r="G22" s="1">
        <v>20</v>
      </c>
      <c r="H22" s="1">
        <v>54</v>
      </c>
      <c r="I22" s="1">
        <v>26</v>
      </c>
      <c r="K22" t="str">
        <f t="shared" si="1"/>
        <v/>
      </c>
      <c r="M22" s="36" t="str">
        <f t="shared" si="2"/>
        <v/>
      </c>
    </row>
    <row r="23" spans="1:13">
      <c r="A23" s="1">
        <f>VLOOKUP(B23,文献质量评价!$B$1:$D$94,2,0)</f>
        <v>74</v>
      </c>
      <c r="B23" s="1" t="s">
        <v>833</v>
      </c>
      <c r="C23" s="1">
        <v>2021</v>
      </c>
      <c r="D23" s="1">
        <v>42</v>
      </c>
      <c r="E23" s="1">
        <v>42</v>
      </c>
      <c r="F23" s="1">
        <v>25.2</v>
      </c>
      <c r="G23" s="1">
        <v>7.1</v>
      </c>
      <c r="H23" s="1">
        <v>39.5</v>
      </c>
      <c r="I23" s="1">
        <v>10.4</v>
      </c>
      <c r="K23" t="str">
        <f t="shared" si="1"/>
        <v/>
      </c>
      <c r="M23" s="36" t="str">
        <f t="shared" si="2"/>
        <v/>
      </c>
    </row>
    <row r="24" spans="1:13">
      <c r="A24" s="1">
        <f>VLOOKUP(B24,文献质量评价!$B$1:$D$94,2,0)</f>
        <v>78</v>
      </c>
      <c r="B24" s="1" t="s">
        <v>832</v>
      </c>
      <c r="C24" s="1">
        <v>2021</v>
      </c>
      <c r="D24" s="1">
        <v>42</v>
      </c>
      <c r="E24" s="1">
        <v>42</v>
      </c>
      <c r="F24" s="1">
        <v>18.6</v>
      </c>
      <c r="G24" s="1">
        <v>2</v>
      </c>
      <c r="H24" s="1">
        <v>21.7</v>
      </c>
      <c r="I24" s="1">
        <v>4.1</v>
      </c>
      <c r="K24" t="str">
        <f t="shared" si="1"/>
        <v/>
      </c>
      <c r="M24" s="36" t="str">
        <f t="shared" si="2"/>
        <v/>
      </c>
    </row>
    <row r="25" spans="1:13">
      <c r="A25" s="1">
        <f>VLOOKUP(B25,文献质量评价!$B$1:$D$94,2,0)</f>
        <v>70</v>
      </c>
      <c r="B25" s="1" t="s">
        <v>831</v>
      </c>
      <c r="C25" s="1">
        <v>2020</v>
      </c>
      <c r="D25" s="1">
        <v>70</v>
      </c>
      <c r="E25" s="1">
        <v>70</v>
      </c>
      <c r="F25" s="1">
        <v>31.5</v>
      </c>
      <c r="G25" s="1">
        <v>4.2</v>
      </c>
      <c r="H25" s="1">
        <v>36.7</v>
      </c>
      <c r="I25" s="1">
        <v>5.1</v>
      </c>
      <c r="K25" t="str">
        <f t="shared" si="1"/>
        <v/>
      </c>
      <c r="M25" s="36" t="str">
        <f t="shared" si="2"/>
        <v/>
      </c>
    </row>
    <row r="26" spans="1:13">
      <c r="A26" s="1">
        <f>VLOOKUP(B26,文献质量评价!$B$1:$D$94,2,0)</f>
        <v>65</v>
      </c>
      <c r="B26" s="1" t="s">
        <v>825</v>
      </c>
      <c r="C26" s="1">
        <v>2019</v>
      </c>
      <c r="D26" s="1">
        <v>50</v>
      </c>
      <c r="E26" s="1">
        <v>50</v>
      </c>
      <c r="F26" s="1">
        <v>15.1</v>
      </c>
      <c r="G26" s="1">
        <v>0.7</v>
      </c>
      <c r="H26" s="1">
        <v>19.5</v>
      </c>
      <c r="I26" s="1">
        <v>0.8</v>
      </c>
      <c r="K26" t="str">
        <f t="shared" si="1"/>
        <v/>
      </c>
      <c r="M26" s="36" t="str">
        <f t="shared" si="2"/>
        <v/>
      </c>
    </row>
    <row r="27" spans="1:13">
      <c r="A27" s="1">
        <f>VLOOKUP(B27,文献质量评价!$B$1:$D$94,2,0)</f>
        <v>68</v>
      </c>
      <c r="B27" s="1" t="s">
        <v>824</v>
      </c>
      <c r="C27" s="1">
        <v>2019</v>
      </c>
      <c r="D27" s="1">
        <v>39</v>
      </c>
      <c r="E27" s="1">
        <v>39</v>
      </c>
      <c r="F27" s="1">
        <v>20.4</v>
      </c>
      <c r="G27" s="1">
        <v>5.3</v>
      </c>
      <c r="H27" s="1">
        <v>36.2</v>
      </c>
      <c r="I27" s="1">
        <v>10.8</v>
      </c>
      <c r="K27" t="str">
        <f t="shared" si="1"/>
        <v/>
      </c>
      <c r="M27" s="36" t="str">
        <f t="shared" si="2"/>
        <v/>
      </c>
    </row>
    <row r="28" spans="1:13">
      <c r="A28" s="1">
        <f>VLOOKUP(B28,文献质量评价!$B$1:$D$94,2,0)</f>
        <v>96</v>
      </c>
      <c r="B28" s="48" t="s">
        <v>777</v>
      </c>
      <c r="C28" s="28">
        <v>2005</v>
      </c>
      <c r="D28" s="1">
        <v>71</v>
      </c>
      <c r="E28" s="1">
        <v>71</v>
      </c>
      <c r="F28" s="1">
        <v>31.9</v>
      </c>
      <c r="G28" s="1">
        <v>15.8</v>
      </c>
      <c r="H28" s="1">
        <v>29.7</v>
      </c>
      <c r="I28" s="1">
        <v>12.7</v>
      </c>
      <c r="K28" t="str">
        <f t="shared" si="1"/>
        <v>预警</v>
      </c>
      <c r="M28" s="36" t="s">
        <v>898</v>
      </c>
    </row>
    <row r="29" spans="1:13">
      <c r="A29" s="1">
        <f>VLOOKUP(B29,文献质量评价!$B$1:$D$94,2,0)</f>
        <v>103</v>
      </c>
      <c r="B29" s="49" t="s">
        <v>790</v>
      </c>
      <c r="C29" s="39">
        <v>2004</v>
      </c>
      <c r="D29" s="1">
        <v>20</v>
      </c>
      <c r="E29" s="1">
        <v>20</v>
      </c>
      <c r="F29" s="1">
        <v>116</v>
      </c>
      <c r="G29" s="1">
        <v>38</v>
      </c>
      <c r="H29" s="1">
        <v>185</v>
      </c>
      <c r="I29" s="1">
        <v>56</v>
      </c>
      <c r="K29" t="str">
        <f t="shared" si="1"/>
        <v/>
      </c>
      <c r="L29" t="str">
        <f>IF(F29&gt;H29*1.1,"超10%","")</f>
        <v/>
      </c>
      <c r="M29" s="36"/>
    </row>
    <row r="31" spans="1:42">
      <c r="A31" s="30"/>
      <c r="B31" s="30"/>
      <c r="C31" s="30"/>
      <c r="D31" s="31" t="s">
        <v>853</v>
      </c>
      <c r="E31" s="32"/>
      <c r="F31" s="32"/>
      <c r="G31" s="32"/>
      <c r="H31" s="32"/>
      <c r="I31" s="32"/>
      <c r="J31" s="30"/>
      <c r="K31" s="30"/>
      <c r="L31" s="30"/>
      <c r="M31" s="30"/>
      <c r="N31" s="38"/>
      <c r="O31" s="30"/>
      <c r="P31" s="30"/>
      <c r="Q31" s="30"/>
      <c r="R31" s="31" t="s">
        <v>854</v>
      </c>
      <c r="S31" s="32"/>
      <c r="T31" s="32"/>
      <c r="U31" s="32"/>
      <c r="V31" s="32"/>
      <c r="W31" s="32"/>
      <c r="X31" s="30"/>
      <c r="Y31" s="30"/>
      <c r="Z31" s="30"/>
      <c r="AA31" s="30"/>
      <c r="AB31" s="30"/>
      <c r="AD31" s="52" t="s">
        <v>855</v>
      </c>
      <c r="AE31" s="52"/>
      <c r="AF31" s="52"/>
      <c r="AG31" s="52"/>
      <c r="AH31" s="52"/>
      <c r="AI31" s="52"/>
      <c r="AJ31" s="52"/>
      <c r="AK31" s="52"/>
      <c r="AL31" s="52"/>
      <c r="AM31" s="52"/>
      <c r="AN31" s="53"/>
      <c r="AO31" s="53"/>
      <c r="AP31" s="53"/>
    </row>
    <row r="32" spans="1:42">
      <c r="A32" s="30"/>
      <c r="B32" s="30"/>
      <c r="C32" s="30"/>
      <c r="D32" s="32"/>
      <c r="E32" s="32"/>
      <c r="F32" s="32"/>
      <c r="G32" s="32"/>
      <c r="H32" s="32"/>
      <c r="I32" s="32"/>
      <c r="J32" s="30"/>
      <c r="K32" s="30"/>
      <c r="L32" s="30"/>
      <c r="M32" s="30"/>
      <c r="N32" s="38"/>
      <c r="O32" s="30"/>
      <c r="P32" s="30"/>
      <c r="Q32" s="30"/>
      <c r="R32" s="32"/>
      <c r="S32" s="32"/>
      <c r="T32" s="32"/>
      <c r="U32" s="32"/>
      <c r="V32" s="32"/>
      <c r="W32" s="32"/>
      <c r="X32" s="30"/>
      <c r="Y32" s="30"/>
      <c r="Z32" s="30"/>
      <c r="AA32" s="30"/>
      <c r="AB32" s="30"/>
      <c r="AD32" s="53"/>
      <c r="AE32" s="53"/>
      <c r="AF32" s="53"/>
      <c r="AG32" s="53"/>
      <c r="AH32" s="53"/>
      <c r="AI32" s="53"/>
      <c r="AJ32" s="53"/>
      <c r="AK32" s="53"/>
      <c r="AL32" s="53"/>
      <c r="AM32" s="53"/>
      <c r="AN32" s="53"/>
      <c r="AO32" s="53"/>
      <c r="AP32" s="53"/>
    </row>
    <row r="68" spans="1:33">
      <c r="A68" s="30"/>
      <c r="B68" s="30"/>
      <c r="C68" s="30"/>
      <c r="D68" s="31" t="s">
        <v>891</v>
      </c>
      <c r="E68" s="32"/>
      <c r="F68" s="32"/>
      <c r="G68" s="32"/>
      <c r="H68" s="32"/>
      <c r="I68" s="32"/>
      <c r="J68" s="30"/>
      <c r="K68" s="30"/>
      <c r="L68" s="30"/>
      <c r="M68" s="30"/>
      <c r="N68" s="38"/>
      <c r="O68" s="38"/>
      <c r="P68" s="38"/>
      <c r="Q68" s="38"/>
      <c r="R68" s="38"/>
      <c r="S68" s="38"/>
      <c r="T68" s="38"/>
      <c r="U68" s="38"/>
      <c r="V68" s="38"/>
      <c r="W68" s="38"/>
      <c r="X68" s="38"/>
      <c r="Y68" s="38"/>
      <c r="Z68" s="38"/>
      <c r="AA68" s="38"/>
      <c r="AB68" s="38"/>
      <c r="AC68" s="38"/>
      <c r="AD68" s="38"/>
      <c r="AE68" s="38"/>
      <c r="AF68" s="38"/>
      <c r="AG68" s="38"/>
    </row>
    <row r="69" spans="1:33">
      <c r="A69" s="30"/>
      <c r="B69" s="30"/>
      <c r="C69" s="30"/>
      <c r="D69" s="32"/>
      <c r="E69" s="32"/>
      <c r="F69" s="32"/>
      <c r="G69" s="32"/>
      <c r="H69" s="32"/>
      <c r="I69" s="32"/>
      <c r="J69" s="30"/>
      <c r="K69" s="30"/>
      <c r="L69" s="30"/>
      <c r="M69" s="30"/>
      <c r="N69" s="38"/>
      <c r="O69" s="38"/>
      <c r="P69" s="38"/>
      <c r="Q69" s="38"/>
      <c r="R69" s="38"/>
      <c r="S69" s="38"/>
      <c r="T69" s="38"/>
      <c r="U69" s="38"/>
      <c r="V69" s="38"/>
      <c r="W69" s="38"/>
      <c r="X69" s="38"/>
      <c r="Y69" s="38"/>
      <c r="Z69" s="38"/>
      <c r="AA69" s="38"/>
      <c r="AB69" s="38"/>
      <c r="AC69" s="38"/>
      <c r="AD69" s="38"/>
      <c r="AE69" s="38"/>
      <c r="AF69" s="38"/>
      <c r="AG69" s="38"/>
    </row>
    <row r="95" spans="1:14">
      <c r="A95" s="30"/>
      <c r="B95" s="30"/>
      <c r="C95" s="30"/>
      <c r="D95" s="31" t="s">
        <v>857</v>
      </c>
      <c r="E95" s="32"/>
      <c r="F95" s="32"/>
      <c r="G95" s="32"/>
      <c r="H95" s="32"/>
      <c r="I95" s="32"/>
      <c r="J95" s="30"/>
      <c r="K95" s="30"/>
      <c r="L95" s="30"/>
      <c r="M95" s="30"/>
      <c r="N95" s="38"/>
    </row>
    <row r="96" spans="1:14">
      <c r="A96" s="30"/>
      <c r="B96" s="30"/>
      <c r="C96" s="30"/>
      <c r="D96" s="32"/>
      <c r="E96" s="32"/>
      <c r="F96" s="32"/>
      <c r="G96" s="32"/>
      <c r="H96" s="32"/>
      <c r="I96" s="32"/>
      <c r="J96" s="30"/>
      <c r="K96" s="30"/>
      <c r="L96" s="30"/>
      <c r="M96" s="30"/>
      <c r="N96" s="38"/>
    </row>
  </sheetData>
  <mergeCells count="10">
    <mergeCell ref="AD31:AM31"/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134"/>
  <sheetViews>
    <sheetView zoomScale="55" zoomScaleNormal="55" topLeftCell="A84" workbookViewId="0">
      <selection activeCell="A133" sqref="$A133:$XFD136"/>
    </sheetView>
  </sheetViews>
  <sheetFormatPr defaultColWidth="8.75454545454545" defaultRowHeight="14"/>
  <cols>
    <col min="4" max="6" width="10.6272727272727" style="1" customWidth="1"/>
    <col min="7" max="9" width="12.6272727272727" style="1" customWidth="1"/>
    <col min="10" max="10" width="9.54545454545454"/>
    <col min="13" max="13" width="15.9727272727273" customWidth="1"/>
  </cols>
  <sheetData>
    <row r="1" ht="15.5" spans="1:9">
      <c r="A1" s="25" t="s">
        <v>1</v>
      </c>
      <c r="B1" s="25" t="s">
        <v>803</v>
      </c>
      <c r="C1" s="25" t="s">
        <v>804</v>
      </c>
      <c r="D1" s="25" t="s">
        <v>840</v>
      </c>
      <c r="E1" s="25" t="s">
        <v>841</v>
      </c>
      <c r="F1" s="26" t="s">
        <v>843</v>
      </c>
      <c r="G1" s="25" t="s">
        <v>844</v>
      </c>
      <c r="H1" s="25" t="s">
        <v>845</v>
      </c>
      <c r="I1" s="25" t="s">
        <v>846</v>
      </c>
    </row>
    <row r="2" ht="15.5" spans="1:13">
      <c r="A2" s="25"/>
      <c r="B2" s="25"/>
      <c r="C2" s="25"/>
      <c r="D2" s="25"/>
      <c r="E2" s="25"/>
      <c r="F2" s="27"/>
      <c r="G2" s="25"/>
      <c r="H2" s="25"/>
      <c r="I2" s="25"/>
      <c r="J2" s="33" t="s">
        <v>941</v>
      </c>
      <c r="K2" s="34" t="s">
        <v>894</v>
      </c>
      <c r="L2" s="34" t="s">
        <v>895</v>
      </c>
      <c r="M2" s="35" t="s">
        <v>896</v>
      </c>
    </row>
    <row r="3" ht="14.75" spans="1:13">
      <c r="A3" s="1">
        <f>VLOOKUP(B3,文献质量评价!$B$1:$D$80,2,0)</f>
        <v>2</v>
      </c>
      <c r="B3" s="10" t="s">
        <v>44</v>
      </c>
      <c r="C3" s="28">
        <v>2001</v>
      </c>
      <c r="D3" s="1">
        <v>28</v>
      </c>
      <c r="E3" s="1">
        <v>32</v>
      </c>
      <c r="F3" s="1">
        <v>30.1</v>
      </c>
      <c r="G3" s="1">
        <v>14.5</v>
      </c>
      <c r="H3" s="1">
        <v>32</v>
      </c>
      <c r="I3" s="1">
        <v>17.6</v>
      </c>
      <c r="K3" t="str">
        <f t="shared" ref="K3:K19" si="0">IF(F3&gt;H3,"预警","")</f>
        <v/>
      </c>
      <c r="L3" t="str">
        <f t="shared" ref="L3:L16" si="1">IF(F3&gt;H3*1.1,"超10%","")</f>
        <v/>
      </c>
      <c r="M3" s="36"/>
    </row>
    <row r="4" spans="1:13">
      <c r="A4" s="1">
        <f>VLOOKUP(B4,文献质量评价!$B$1:$D$80,2,0)</f>
        <v>2</v>
      </c>
      <c r="B4" s="10" t="s">
        <v>44</v>
      </c>
      <c r="C4" s="28">
        <v>2001</v>
      </c>
      <c r="D4" s="1">
        <v>34</v>
      </c>
      <c r="E4" s="1">
        <v>33</v>
      </c>
      <c r="F4" s="1">
        <v>24.8</v>
      </c>
      <c r="G4" s="1">
        <v>14.9</v>
      </c>
      <c r="H4" s="1">
        <v>25.7</v>
      </c>
      <c r="I4" s="1">
        <v>11.8</v>
      </c>
      <c r="K4" t="str">
        <f t="shared" si="0"/>
        <v/>
      </c>
      <c r="L4" t="str">
        <f t="shared" si="1"/>
        <v/>
      </c>
      <c r="M4" s="36"/>
    </row>
    <row r="5" spans="1:13">
      <c r="A5" s="1">
        <f>VLOOKUP(B5,文献质量评价!$B$1:$D$80,2,0)</f>
        <v>2</v>
      </c>
      <c r="B5" s="10" t="s">
        <v>44</v>
      </c>
      <c r="C5" s="28">
        <v>2001</v>
      </c>
      <c r="D5" s="1">
        <v>35</v>
      </c>
      <c r="E5" s="1">
        <v>40</v>
      </c>
      <c r="F5" s="1">
        <v>27.7</v>
      </c>
      <c r="G5" s="1">
        <v>17.1</v>
      </c>
      <c r="H5" s="1">
        <v>33.2</v>
      </c>
      <c r="I5" s="1">
        <v>20.3</v>
      </c>
      <c r="K5" t="str">
        <f t="shared" si="0"/>
        <v/>
      </c>
      <c r="L5" t="str">
        <f t="shared" si="1"/>
        <v/>
      </c>
      <c r="M5" s="36"/>
    </row>
    <row r="6" spans="1:13">
      <c r="A6" s="1">
        <f>VLOOKUP(B6,文献质量评价!$B$1:$D$80,2,0)</f>
        <v>3</v>
      </c>
      <c r="B6" s="10" t="s">
        <v>69</v>
      </c>
      <c r="C6" s="28">
        <v>2002</v>
      </c>
      <c r="D6" s="1">
        <v>31</v>
      </c>
      <c r="E6" s="1">
        <v>29</v>
      </c>
      <c r="F6" s="1">
        <v>90</v>
      </c>
      <c r="G6" s="1">
        <v>16</v>
      </c>
      <c r="H6" s="1">
        <v>92</v>
      </c>
      <c r="I6" s="1">
        <v>16</v>
      </c>
      <c r="K6" t="str">
        <f t="shared" si="0"/>
        <v/>
      </c>
      <c r="L6" t="str">
        <f t="shared" si="1"/>
        <v/>
      </c>
      <c r="M6" s="36" t="s">
        <v>948</v>
      </c>
    </row>
    <row r="7" spans="1:13">
      <c r="A7" s="1">
        <f>VLOOKUP(B7,文献质量评价!$B$1:$D$80,2,0)</f>
        <v>4</v>
      </c>
      <c r="B7" s="10" t="s">
        <v>82</v>
      </c>
      <c r="C7" s="28">
        <v>2003</v>
      </c>
      <c r="D7" s="1">
        <v>16</v>
      </c>
      <c r="E7" s="1">
        <v>14</v>
      </c>
      <c r="F7" s="1">
        <v>295</v>
      </c>
      <c r="G7" s="1">
        <v>45</v>
      </c>
      <c r="H7" s="1">
        <v>285</v>
      </c>
      <c r="I7" s="1">
        <v>40</v>
      </c>
      <c r="K7" t="str">
        <f t="shared" si="0"/>
        <v>预警</v>
      </c>
      <c r="L7" t="str">
        <f t="shared" si="1"/>
        <v/>
      </c>
      <c r="M7" s="36" t="s">
        <v>898</v>
      </c>
    </row>
    <row r="8" spans="1:13">
      <c r="A8" s="1">
        <f>VLOOKUP(B8,文献质量评价!$B$1:$D$80,2,0)</f>
        <v>5</v>
      </c>
      <c r="B8" s="10" t="s">
        <v>92</v>
      </c>
      <c r="C8" s="28">
        <v>2003</v>
      </c>
      <c r="D8" s="1">
        <v>30</v>
      </c>
      <c r="E8" s="1">
        <v>30</v>
      </c>
      <c r="F8" s="1">
        <v>104</v>
      </c>
      <c r="G8" s="1">
        <v>47</v>
      </c>
      <c r="H8" s="1">
        <v>106</v>
      </c>
      <c r="I8" s="1">
        <v>40</v>
      </c>
      <c r="K8" t="str">
        <f t="shared" si="0"/>
        <v/>
      </c>
      <c r="L8" t="str">
        <f t="shared" si="1"/>
        <v/>
      </c>
      <c r="M8" s="36"/>
    </row>
    <row r="9" spans="1:13">
      <c r="A9" s="1">
        <f>VLOOKUP(B9,文献质量评价!$B$1:$D$80,2,0)</f>
        <v>8</v>
      </c>
      <c r="B9" s="10" t="s">
        <v>116</v>
      </c>
      <c r="C9" s="28">
        <v>2005</v>
      </c>
      <c r="D9" s="1">
        <v>14</v>
      </c>
      <c r="E9" s="1">
        <v>15</v>
      </c>
      <c r="F9" s="1">
        <v>133</v>
      </c>
      <c r="G9" s="1">
        <v>31</v>
      </c>
      <c r="H9" s="1">
        <v>143</v>
      </c>
      <c r="I9" s="1">
        <v>33</v>
      </c>
      <c r="K9" t="str">
        <f t="shared" si="0"/>
        <v/>
      </c>
      <c r="L9" t="str">
        <f t="shared" si="1"/>
        <v/>
      </c>
      <c r="M9" s="36"/>
    </row>
    <row r="10" spans="1:13">
      <c r="A10" s="1">
        <f>VLOOKUP(B10,文献质量评价!$B$1:$D$80,2,0)</f>
        <v>9</v>
      </c>
      <c r="B10" s="10" t="s">
        <v>121</v>
      </c>
      <c r="C10" s="28">
        <v>2005</v>
      </c>
      <c r="D10" s="1">
        <v>831</v>
      </c>
      <c r="E10" s="1">
        <v>749</v>
      </c>
      <c r="F10" s="1">
        <v>146</v>
      </c>
      <c r="G10" s="1">
        <v>3</v>
      </c>
      <c r="H10" s="1">
        <v>147</v>
      </c>
      <c r="I10" s="1">
        <v>3</v>
      </c>
      <c r="K10" t="str">
        <f t="shared" si="0"/>
        <v/>
      </c>
      <c r="L10" t="str">
        <f t="shared" si="1"/>
        <v/>
      </c>
      <c r="M10" s="36"/>
    </row>
    <row r="11" spans="1:13">
      <c r="A11" s="1">
        <f>VLOOKUP(B11,文献质量评价!$B$1:$D$80,2,0)</f>
        <v>10</v>
      </c>
      <c r="B11" s="17" t="s">
        <v>139</v>
      </c>
      <c r="C11" s="39">
        <v>2006</v>
      </c>
      <c r="D11" s="40">
        <v>23</v>
      </c>
      <c r="E11" s="40">
        <v>24</v>
      </c>
      <c r="F11" s="40">
        <v>199</v>
      </c>
      <c r="G11" s="40">
        <v>27</v>
      </c>
      <c r="H11" s="40">
        <v>184</v>
      </c>
      <c r="I11" s="40">
        <v>39</v>
      </c>
      <c r="K11" t="str">
        <f t="shared" si="0"/>
        <v>预警</v>
      </c>
      <c r="L11" t="str">
        <f t="shared" si="1"/>
        <v/>
      </c>
      <c r="M11" s="36" t="s">
        <v>898</v>
      </c>
    </row>
    <row r="12" spans="1:13">
      <c r="A12" s="1">
        <f>VLOOKUP(B12,文献质量评价!$B$1:$D$80,2,0)</f>
        <v>11</v>
      </c>
      <c r="B12" s="10" t="s">
        <v>146</v>
      </c>
      <c r="C12" s="28">
        <v>2006</v>
      </c>
      <c r="D12" s="1">
        <v>25</v>
      </c>
      <c r="E12" s="1">
        <v>25</v>
      </c>
      <c r="F12" s="1">
        <v>31</v>
      </c>
      <c r="G12" s="1">
        <v>22</v>
      </c>
      <c r="H12" s="1">
        <v>28</v>
      </c>
      <c r="I12" s="1">
        <v>16</v>
      </c>
      <c r="K12" t="str">
        <f t="shared" si="0"/>
        <v>预警</v>
      </c>
      <c r="L12" t="str">
        <f t="shared" si="1"/>
        <v>超10%</v>
      </c>
      <c r="M12" s="36" t="s">
        <v>898</v>
      </c>
    </row>
    <row r="13" spans="1:13">
      <c r="A13" s="1">
        <f>VLOOKUP(B13,文献质量评价!$B$1:$D$80,2,0)</f>
        <v>13</v>
      </c>
      <c r="B13" s="10" t="s">
        <v>156</v>
      </c>
      <c r="C13" s="28">
        <v>2007</v>
      </c>
      <c r="D13" s="1">
        <v>22</v>
      </c>
      <c r="E13" s="1">
        <v>22</v>
      </c>
      <c r="F13" s="1">
        <v>204</v>
      </c>
      <c r="G13" s="1">
        <v>78</v>
      </c>
      <c r="H13" s="1">
        <v>183</v>
      </c>
      <c r="I13" s="1">
        <v>51</v>
      </c>
      <c r="K13" t="str">
        <f t="shared" si="0"/>
        <v>预警</v>
      </c>
      <c r="L13" t="str">
        <f t="shared" si="1"/>
        <v>超10%</v>
      </c>
      <c r="M13" s="36" t="s">
        <v>898</v>
      </c>
    </row>
    <row r="14" spans="1:13">
      <c r="A14" s="1">
        <f>VLOOKUP(B14,文献质量评价!$B$1:$D$80,2,0)</f>
        <v>19</v>
      </c>
      <c r="B14" s="10" t="s">
        <v>263</v>
      </c>
      <c r="C14" s="28">
        <v>2011</v>
      </c>
      <c r="D14" s="1">
        <v>54</v>
      </c>
      <c r="E14" s="1">
        <v>52</v>
      </c>
      <c r="F14" s="1">
        <v>28.4</v>
      </c>
      <c r="G14" s="1">
        <v>11.2</v>
      </c>
      <c r="H14" s="1">
        <v>30.2</v>
      </c>
      <c r="I14" s="1">
        <v>14</v>
      </c>
      <c r="K14" t="str">
        <f t="shared" si="0"/>
        <v/>
      </c>
      <c r="L14" t="str">
        <f t="shared" si="1"/>
        <v/>
      </c>
      <c r="M14" s="36"/>
    </row>
    <row r="15" spans="1:13">
      <c r="A15" s="1">
        <f>VLOOKUP(B15,文献质量评价!$B$1:$D$80,2,0)</f>
        <v>29</v>
      </c>
      <c r="B15" s="10" t="s">
        <v>300</v>
      </c>
      <c r="C15" s="28">
        <v>2012</v>
      </c>
      <c r="D15" s="1">
        <v>20</v>
      </c>
      <c r="E15" s="1">
        <v>20</v>
      </c>
      <c r="F15" s="1">
        <v>197.97</v>
      </c>
      <c r="G15" s="1">
        <v>40.14</v>
      </c>
      <c r="H15" s="1">
        <v>175.36</v>
      </c>
      <c r="I15" s="1">
        <v>25.43</v>
      </c>
      <c r="K15" t="str">
        <f t="shared" si="0"/>
        <v>预警</v>
      </c>
      <c r="L15" t="str">
        <f t="shared" si="1"/>
        <v>超10%</v>
      </c>
      <c r="M15" s="36" t="s">
        <v>898</v>
      </c>
    </row>
    <row r="16" spans="1:13">
      <c r="A16" s="1">
        <f>VLOOKUP(B16,文献质量评价!$B$1:$D$80,2,0)</f>
        <v>31</v>
      </c>
      <c r="B16" s="10" t="s">
        <v>342</v>
      </c>
      <c r="C16" s="28">
        <v>2013</v>
      </c>
      <c r="D16" s="1">
        <v>12</v>
      </c>
      <c r="E16" s="1">
        <v>12</v>
      </c>
      <c r="F16" s="1">
        <v>31</v>
      </c>
      <c r="G16" s="1">
        <v>18</v>
      </c>
      <c r="H16" s="1">
        <v>29</v>
      </c>
      <c r="I16" s="1">
        <v>10</v>
      </c>
      <c r="J16" t="s">
        <v>942</v>
      </c>
      <c r="K16" t="str">
        <f t="shared" si="0"/>
        <v>预警</v>
      </c>
      <c r="L16" t="str">
        <f t="shared" si="1"/>
        <v/>
      </c>
      <c r="M16" s="36" t="s">
        <v>943</v>
      </c>
    </row>
    <row r="17" spans="1:13">
      <c r="A17" s="1">
        <f>VLOOKUP(B17,文献质量评价!$B$1:$D$80,2,0)</f>
        <v>31</v>
      </c>
      <c r="B17" s="10" t="s">
        <v>342</v>
      </c>
      <c r="C17" s="28">
        <v>2013</v>
      </c>
      <c r="D17" s="1">
        <v>16</v>
      </c>
      <c r="E17" s="1">
        <v>14</v>
      </c>
      <c r="F17" s="1">
        <v>25</v>
      </c>
      <c r="G17" s="1">
        <v>6</v>
      </c>
      <c r="H17" s="1">
        <v>27</v>
      </c>
      <c r="I17" s="1">
        <v>11</v>
      </c>
      <c r="J17" s="50" t="s">
        <v>944</v>
      </c>
      <c r="K17" t="str">
        <f t="shared" si="0"/>
        <v/>
      </c>
      <c r="M17" s="36"/>
    </row>
    <row r="18" spans="1:13">
      <c r="A18" s="1">
        <f>VLOOKUP(B18,文献质量评价!$B$1:$D$80,2,0)</f>
        <v>31</v>
      </c>
      <c r="B18" s="10" t="s">
        <v>342</v>
      </c>
      <c r="C18" s="28">
        <v>2013</v>
      </c>
      <c r="D18" s="1">
        <v>15</v>
      </c>
      <c r="E18" s="1">
        <v>18</v>
      </c>
      <c r="F18" s="1">
        <v>47</v>
      </c>
      <c r="G18" s="1">
        <v>48</v>
      </c>
      <c r="H18" s="1">
        <v>25</v>
      </c>
      <c r="I18" s="1">
        <v>8</v>
      </c>
      <c r="J18" s="50" t="s">
        <v>945</v>
      </c>
      <c r="K18" t="str">
        <f t="shared" si="0"/>
        <v>预警</v>
      </c>
      <c r="M18" s="36" t="s">
        <v>898</v>
      </c>
    </row>
    <row r="19" spans="1:13">
      <c r="A19" s="1">
        <f>VLOOKUP(B19,文献质量评价!$B$1:$D$80,2,0)</f>
        <v>31</v>
      </c>
      <c r="B19" s="10" t="s">
        <v>342</v>
      </c>
      <c r="C19" s="28">
        <v>2013</v>
      </c>
      <c r="D19" s="1">
        <v>35</v>
      </c>
      <c r="E19" s="1">
        <v>35</v>
      </c>
      <c r="F19" s="1">
        <v>33</v>
      </c>
      <c r="G19" s="1">
        <v>23</v>
      </c>
      <c r="H19" s="1">
        <v>38</v>
      </c>
      <c r="I19" s="1">
        <v>43</v>
      </c>
      <c r="J19" t="s">
        <v>776</v>
      </c>
      <c r="K19" t="str">
        <f t="shared" si="0"/>
        <v/>
      </c>
      <c r="M19" s="36"/>
    </row>
    <row r="20" spans="1:13">
      <c r="A20" s="1">
        <f>VLOOKUP(B20,文献质量评价!$B$1:$D$80,2,0)</f>
        <v>36</v>
      </c>
      <c r="B20" s="10" t="s">
        <v>395</v>
      </c>
      <c r="C20" s="28">
        <v>2014</v>
      </c>
      <c r="D20" s="1">
        <v>29</v>
      </c>
      <c r="E20" s="1">
        <v>31</v>
      </c>
      <c r="F20" s="1">
        <v>246.3</v>
      </c>
      <c r="G20" s="1">
        <v>72.7</v>
      </c>
      <c r="H20" s="1">
        <v>235.4</v>
      </c>
      <c r="I20" s="1">
        <v>61.1</v>
      </c>
      <c r="K20" t="str">
        <f t="shared" ref="K20:K48" si="2">IF(F20&gt;H20,"预警","")</f>
        <v>预警</v>
      </c>
      <c r="L20" t="str">
        <f t="shared" ref="L20:L48" si="3">IF(F20&gt;H20*1.1,"超10%","")</f>
        <v/>
      </c>
      <c r="M20" s="36" t="s">
        <v>898</v>
      </c>
    </row>
    <row r="21" spans="1:13">
      <c r="A21" s="1">
        <f>VLOOKUP(B21,文献质量评价!$B$1:$D$80,2,0)</f>
        <v>41</v>
      </c>
      <c r="B21" s="10" t="s">
        <v>409</v>
      </c>
      <c r="C21" s="28">
        <v>2015</v>
      </c>
      <c r="D21" s="1">
        <v>20</v>
      </c>
      <c r="E21" s="1">
        <v>20</v>
      </c>
      <c r="F21" s="1">
        <v>51.65</v>
      </c>
      <c r="G21" s="1">
        <v>1.66</v>
      </c>
      <c r="H21" s="1">
        <v>47.65</v>
      </c>
      <c r="I21" s="1">
        <v>1.43</v>
      </c>
      <c r="K21" t="str">
        <f t="shared" si="2"/>
        <v>预警</v>
      </c>
      <c r="L21" t="str">
        <f t="shared" si="3"/>
        <v/>
      </c>
      <c r="M21" s="36" t="s">
        <v>898</v>
      </c>
    </row>
    <row r="22" spans="1:13">
      <c r="A22" s="1">
        <f>VLOOKUP(B22,文献质量评价!$B$1:$D$80,2,0)</f>
        <v>52</v>
      </c>
      <c r="B22" s="10" t="s">
        <v>503</v>
      </c>
      <c r="C22" s="28">
        <v>2018</v>
      </c>
      <c r="D22" s="1">
        <v>40</v>
      </c>
      <c r="E22" s="1">
        <v>41</v>
      </c>
      <c r="F22" s="1">
        <v>155.44</v>
      </c>
      <c r="G22" s="1">
        <v>14.72</v>
      </c>
      <c r="H22" s="1">
        <v>154.53</v>
      </c>
      <c r="I22" s="1">
        <v>13.81</v>
      </c>
      <c r="K22" t="str">
        <f t="shared" si="2"/>
        <v>预警</v>
      </c>
      <c r="L22" t="str">
        <f t="shared" si="3"/>
        <v/>
      </c>
      <c r="M22" s="36" t="s">
        <v>898</v>
      </c>
    </row>
    <row r="23" spans="1:13">
      <c r="A23" s="1">
        <f>VLOOKUP(B23,文献质量评价!$B$1:$D$94,2,0)</f>
        <v>73</v>
      </c>
      <c r="B23" s="10" t="s">
        <v>735</v>
      </c>
      <c r="C23" s="28">
        <v>2021</v>
      </c>
      <c r="D23" s="1">
        <v>106</v>
      </c>
      <c r="E23" s="1">
        <v>111</v>
      </c>
      <c r="F23" s="1">
        <v>126.52</v>
      </c>
      <c r="G23" s="1">
        <v>39.06</v>
      </c>
      <c r="H23" s="1">
        <v>134.57</v>
      </c>
      <c r="I23" s="1">
        <v>39.83</v>
      </c>
      <c r="K23" t="str">
        <f t="shared" si="2"/>
        <v/>
      </c>
      <c r="L23" t="str">
        <f t="shared" si="3"/>
        <v/>
      </c>
      <c r="M23" s="36"/>
    </row>
    <row r="24" spans="1:13">
      <c r="A24" s="1">
        <f>VLOOKUP(B24,文献质量评价!$B$1:$D$80,2,0)</f>
        <v>22</v>
      </c>
      <c r="B24" s="29" t="s">
        <v>224</v>
      </c>
      <c r="C24" s="1">
        <v>2011</v>
      </c>
      <c r="D24" s="1">
        <v>38</v>
      </c>
      <c r="E24" s="1">
        <v>38</v>
      </c>
      <c r="F24" s="1">
        <v>108.64</v>
      </c>
      <c r="G24" s="1">
        <v>16.45</v>
      </c>
      <c r="H24" s="1">
        <v>116.14</v>
      </c>
      <c r="I24" s="1">
        <v>18.71</v>
      </c>
      <c r="K24" t="str">
        <f t="shared" si="2"/>
        <v/>
      </c>
      <c r="L24" t="str">
        <f t="shared" si="3"/>
        <v/>
      </c>
      <c r="M24" s="36"/>
    </row>
    <row r="25" spans="1:13">
      <c r="A25" s="1">
        <f>VLOOKUP(B25,文献质量评价!$B$1:$D$80,2,0)</f>
        <v>21</v>
      </c>
      <c r="B25" s="41" t="s">
        <v>819</v>
      </c>
      <c r="C25" s="41">
        <v>2011</v>
      </c>
      <c r="D25" s="1">
        <v>20</v>
      </c>
      <c r="E25" s="1">
        <v>20</v>
      </c>
      <c r="F25" s="1">
        <v>73.66</v>
      </c>
      <c r="G25" s="1">
        <v>28.36</v>
      </c>
      <c r="H25" s="1">
        <v>78.68</v>
      </c>
      <c r="I25" s="1">
        <v>39.34</v>
      </c>
      <c r="K25" t="str">
        <f t="shared" si="2"/>
        <v/>
      </c>
      <c r="L25" t="str">
        <f t="shared" si="3"/>
        <v/>
      </c>
      <c r="M25" s="36"/>
    </row>
    <row r="26" spans="1:13">
      <c r="A26" s="1">
        <f>VLOOKUP(B26,文献质量评价!$B$1:$D$80,2,0)</f>
        <v>23</v>
      </c>
      <c r="B26" s="29" t="s">
        <v>234</v>
      </c>
      <c r="C26" s="1">
        <v>2011</v>
      </c>
      <c r="D26" s="1">
        <v>15</v>
      </c>
      <c r="E26" s="1">
        <v>15</v>
      </c>
      <c r="F26" s="1">
        <v>82.1</v>
      </c>
      <c r="G26" s="1">
        <v>4.3</v>
      </c>
      <c r="H26" s="1">
        <v>79.5</v>
      </c>
      <c r="I26" s="1">
        <v>3.8</v>
      </c>
      <c r="K26" t="str">
        <f t="shared" si="2"/>
        <v>预警</v>
      </c>
      <c r="L26" t="str">
        <f t="shared" si="3"/>
        <v/>
      </c>
      <c r="M26" s="36" t="s">
        <v>898</v>
      </c>
    </row>
    <row r="27" spans="1:13">
      <c r="A27" s="1">
        <f>VLOOKUP(B27,文献质量评价!$B$1:$D$80,2,0)</f>
        <v>24</v>
      </c>
      <c r="B27" s="29" t="s">
        <v>241</v>
      </c>
      <c r="C27" s="1">
        <v>2011</v>
      </c>
      <c r="D27" s="1">
        <v>30</v>
      </c>
      <c r="E27" s="1">
        <v>30</v>
      </c>
      <c r="F27" s="1">
        <v>38.5</v>
      </c>
      <c r="G27" s="1">
        <v>8.4</v>
      </c>
      <c r="H27" s="1">
        <v>40.1</v>
      </c>
      <c r="I27" s="1">
        <v>9.3</v>
      </c>
      <c r="K27" t="str">
        <f t="shared" si="2"/>
        <v/>
      </c>
      <c r="L27" t="str">
        <f t="shared" si="3"/>
        <v/>
      </c>
      <c r="M27" s="36"/>
    </row>
    <row r="28" spans="1:13">
      <c r="A28" s="1">
        <f>VLOOKUP(B28,文献质量评价!$B$1:$D$80,2,0)</f>
        <v>27</v>
      </c>
      <c r="B28" s="40" t="s">
        <v>259</v>
      </c>
      <c r="C28" s="40">
        <v>2011</v>
      </c>
      <c r="D28" s="40">
        <v>30</v>
      </c>
      <c r="E28" s="40">
        <v>30</v>
      </c>
      <c r="F28" s="40">
        <v>125</v>
      </c>
      <c r="G28" s="40">
        <v>14</v>
      </c>
      <c r="H28" s="40">
        <v>130</v>
      </c>
      <c r="I28" s="40">
        <v>16</v>
      </c>
      <c r="K28" t="str">
        <f t="shared" si="2"/>
        <v/>
      </c>
      <c r="L28" t="str">
        <f t="shared" si="3"/>
        <v/>
      </c>
      <c r="M28" s="36"/>
    </row>
    <row r="29" spans="1:13">
      <c r="A29" s="42">
        <f>VLOOKUP(B29,文献质量评价!$B$1:$D$80,2,0)</f>
        <v>38</v>
      </c>
      <c r="B29" s="43" t="s">
        <v>374</v>
      </c>
      <c r="C29" s="44">
        <v>2014</v>
      </c>
      <c r="D29" s="44">
        <v>24</v>
      </c>
      <c r="E29" s="44">
        <v>24</v>
      </c>
      <c r="F29" s="44">
        <v>194</v>
      </c>
      <c r="G29" s="44">
        <v>66</v>
      </c>
      <c r="H29" s="44">
        <v>173</v>
      </c>
      <c r="I29" s="44">
        <v>41</v>
      </c>
      <c r="J29" s="51"/>
      <c r="K29" s="51" t="str">
        <f t="shared" si="2"/>
        <v>预警</v>
      </c>
      <c r="L29" s="51" t="str">
        <f t="shared" si="3"/>
        <v>超10%</v>
      </c>
      <c r="M29" s="36" t="s">
        <v>898</v>
      </c>
    </row>
    <row r="30" spans="1:13">
      <c r="A30" s="1">
        <f>VLOOKUP(B30,文献质量评价!$B$1:$D$80,2,0)</f>
        <v>39</v>
      </c>
      <c r="B30" s="45" t="s">
        <v>382</v>
      </c>
      <c r="C30" s="1">
        <v>2014</v>
      </c>
      <c r="D30" s="1">
        <v>41</v>
      </c>
      <c r="E30" s="1">
        <v>41</v>
      </c>
      <c r="F30" s="1">
        <v>4.2</v>
      </c>
      <c r="G30" s="1">
        <v>0.6</v>
      </c>
      <c r="H30" s="1">
        <v>4.1</v>
      </c>
      <c r="I30" s="1">
        <v>0.8</v>
      </c>
      <c r="K30" t="str">
        <f t="shared" si="2"/>
        <v>预警</v>
      </c>
      <c r="L30" t="str">
        <f t="shared" si="3"/>
        <v/>
      </c>
      <c r="M30" s="36" t="s">
        <v>898</v>
      </c>
    </row>
    <row r="31" spans="1:13">
      <c r="A31" s="1">
        <f>VLOOKUP(B31,文献质量评价!$B$1:$D$80,2,0)</f>
        <v>44</v>
      </c>
      <c r="B31" s="45" t="s">
        <v>434</v>
      </c>
      <c r="C31" s="1">
        <v>2015</v>
      </c>
      <c r="D31" s="1">
        <v>30</v>
      </c>
      <c r="E31" s="1">
        <v>30</v>
      </c>
      <c r="F31" s="1">
        <v>94</v>
      </c>
      <c r="G31" s="1">
        <v>69</v>
      </c>
      <c r="H31" s="1">
        <v>95</v>
      </c>
      <c r="I31" s="1">
        <v>65</v>
      </c>
      <c r="K31" t="str">
        <f t="shared" si="2"/>
        <v/>
      </c>
      <c r="L31" t="str">
        <f t="shared" si="3"/>
        <v/>
      </c>
      <c r="M31" s="36"/>
    </row>
    <row r="32" spans="1:13">
      <c r="A32" s="1">
        <f>VLOOKUP(B32,文献质量评价!$B$1:$D$80,2,0)</f>
        <v>45</v>
      </c>
      <c r="B32" s="45" t="s">
        <v>440</v>
      </c>
      <c r="C32" s="1">
        <v>2015</v>
      </c>
      <c r="D32" s="1">
        <v>40</v>
      </c>
      <c r="E32" s="1">
        <v>40</v>
      </c>
      <c r="F32" s="1">
        <v>80.9</v>
      </c>
      <c r="G32" s="1">
        <v>12.8</v>
      </c>
      <c r="H32" s="1">
        <v>83.2</v>
      </c>
      <c r="I32" s="1">
        <v>13.7</v>
      </c>
      <c r="K32" t="str">
        <f t="shared" si="2"/>
        <v/>
      </c>
      <c r="L32" t="str">
        <f t="shared" si="3"/>
        <v/>
      </c>
      <c r="M32" s="36"/>
    </row>
    <row r="33" spans="1:13">
      <c r="A33" s="1">
        <f>VLOOKUP(B33,文献质量评价!$B$1:$D$80,2,0)</f>
        <v>46</v>
      </c>
      <c r="B33" s="45" t="s">
        <v>448</v>
      </c>
      <c r="C33" s="1">
        <v>2015</v>
      </c>
      <c r="D33" s="1">
        <v>396</v>
      </c>
      <c r="E33" s="1">
        <v>402</v>
      </c>
      <c r="F33" s="1">
        <v>190</v>
      </c>
      <c r="G33" s="1">
        <v>22</v>
      </c>
      <c r="H33" s="1">
        <v>203</v>
      </c>
      <c r="I33" s="1">
        <v>19</v>
      </c>
      <c r="K33" t="str">
        <f t="shared" si="2"/>
        <v/>
      </c>
      <c r="L33" t="str">
        <f t="shared" si="3"/>
        <v/>
      </c>
      <c r="M33" s="36"/>
    </row>
    <row r="34" spans="1:13">
      <c r="A34" s="1">
        <f>VLOOKUP(B34,文献质量评价!$B$1:$D$80,2,0)</f>
        <v>48</v>
      </c>
      <c r="B34" s="45" t="s">
        <v>466</v>
      </c>
      <c r="C34" s="1">
        <v>2016</v>
      </c>
      <c r="D34" s="1">
        <v>40</v>
      </c>
      <c r="E34" s="1">
        <v>42</v>
      </c>
      <c r="F34" s="1">
        <v>118.7</v>
      </c>
      <c r="G34" s="1">
        <v>27.5</v>
      </c>
      <c r="H34" s="1">
        <v>121.3</v>
      </c>
      <c r="I34" s="1">
        <v>23.9</v>
      </c>
      <c r="K34" t="str">
        <f t="shared" si="2"/>
        <v/>
      </c>
      <c r="L34" t="str">
        <f t="shared" si="3"/>
        <v/>
      </c>
      <c r="M34" s="36"/>
    </row>
    <row r="35" spans="1:13">
      <c r="A35" s="1">
        <f>VLOOKUP(B35,文献质量评价!$B$1:$D$80,2,0)</f>
        <v>50</v>
      </c>
      <c r="B35" s="45" t="s">
        <v>490</v>
      </c>
      <c r="C35" s="1">
        <v>2017</v>
      </c>
      <c r="D35" s="1">
        <v>27</v>
      </c>
      <c r="E35" s="1">
        <v>30</v>
      </c>
      <c r="F35" s="1">
        <v>168.6</v>
      </c>
      <c r="G35" s="1">
        <v>51.5</v>
      </c>
      <c r="H35" s="1">
        <v>178.9</v>
      </c>
      <c r="I35" s="1">
        <v>41.5</v>
      </c>
      <c r="K35" t="str">
        <f t="shared" si="2"/>
        <v/>
      </c>
      <c r="L35" t="str">
        <f t="shared" si="3"/>
        <v/>
      </c>
      <c r="M35" s="36"/>
    </row>
    <row r="36" spans="1:13">
      <c r="A36" s="1">
        <f>VLOOKUP(B36,文献质量评价!$B$1:$D$80,2,0)</f>
        <v>51</v>
      </c>
      <c r="B36" s="45" t="s">
        <v>499</v>
      </c>
      <c r="C36" s="1">
        <v>2017</v>
      </c>
      <c r="D36" s="1">
        <v>50</v>
      </c>
      <c r="E36" s="1">
        <v>50</v>
      </c>
      <c r="F36" s="1">
        <v>163.8</v>
      </c>
      <c r="G36" s="1">
        <v>20.9</v>
      </c>
      <c r="H36" s="1">
        <v>177.2</v>
      </c>
      <c r="I36" s="1">
        <v>43.9</v>
      </c>
      <c r="K36" t="str">
        <f t="shared" si="2"/>
        <v/>
      </c>
      <c r="L36" t="str">
        <f t="shared" si="3"/>
        <v/>
      </c>
      <c r="M36" s="36"/>
    </row>
    <row r="37" spans="1:13">
      <c r="A37" s="1">
        <f>VLOOKUP(B37,文献质量评价!$B$1:$D$80,2,0)</f>
        <v>55</v>
      </c>
      <c r="B37" s="45" t="s">
        <v>535</v>
      </c>
      <c r="C37" s="1">
        <v>2018</v>
      </c>
      <c r="D37" s="1">
        <v>54</v>
      </c>
      <c r="E37" s="1">
        <v>54</v>
      </c>
      <c r="F37" s="1">
        <v>161</v>
      </c>
      <c r="G37" s="1">
        <v>20</v>
      </c>
      <c r="H37" s="1">
        <v>157</v>
      </c>
      <c r="I37" s="1">
        <v>23</v>
      </c>
      <c r="K37" t="str">
        <f t="shared" si="2"/>
        <v>预警</v>
      </c>
      <c r="L37" t="str">
        <f t="shared" si="3"/>
        <v/>
      </c>
      <c r="M37" s="36" t="s">
        <v>898</v>
      </c>
    </row>
    <row r="38" spans="1:13">
      <c r="A38" s="1">
        <f>VLOOKUP(B38,文献质量评价!$B$1:$D$80,2,0)</f>
        <v>61</v>
      </c>
      <c r="B38" s="46" t="s">
        <v>574</v>
      </c>
      <c r="C38" s="1">
        <v>2018</v>
      </c>
      <c r="D38" s="1">
        <v>20</v>
      </c>
      <c r="E38" s="1">
        <v>20</v>
      </c>
      <c r="F38" s="1">
        <v>2.1</v>
      </c>
      <c r="G38" s="1">
        <v>0.2</v>
      </c>
      <c r="H38" s="1">
        <v>1.9</v>
      </c>
      <c r="I38" s="1">
        <v>0.8</v>
      </c>
      <c r="K38" t="str">
        <f t="shared" si="2"/>
        <v>预警</v>
      </c>
      <c r="L38" t="str">
        <f t="shared" si="3"/>
        <v>超10%</v>
      </c>
      <c r="M38" s="36" t="s">
        <v>898</v>
      </c>
    </row>
    <row r="39" spans="1:13">
      <c r="A39" s="1">
        <f>VLOOKUP(B39,文献质量评价!$B$1:$D$80,2,0)</f>
        <v>62</v>
      </c>
      <c r="B39" s="45" t="s">
        <v>582</v>
      </c>
      <c r="C39" s="1">
        <v>2018</v>
      </c>
      <c r="D39" s="1">
        <v>78</v>
      </c>
      <c r="E39" s="1">
        <v>78</v>
      </c>
      <c r="F39" s="1">
        <v>4.24</v>
      </c>
      <c r="G39" s="1">
        <v>0.57</v>
      </c>
      <c r="H39" s="1">
        <v>4.22</v>
      </c>
      <c r="I39" s="1">
        <v>0.61</v>
      </c>
      <c r="K39" t="str">
        <f t="shared" si="2"/>
        <v>预警</v>
      </c>
      <c r="L39" t="str">
        <f t="shared" si="3"/>
        <v/>
      </c>
      <c r="M39" s="36" t="s">
        <v>898</v>
      </c>
    </row>
    <row r="40" spans="1:13">
      <c r="A40" s="1">
        <f>VLOOKUP(B40,文献质量评价!$B$1:$D$80,2,0)</f>
        <v>49</v>
      </c>
      <c r="B40" s="47" t="s">
        <v>475</v>
      </c>
      <c r="C40" s="40">
        <v>2016</v>
      </c>
      <c r="D40" s="1">
        <v>90</v>
      </c>
      <c r="E40" s="1">
        <v>90</v>
      </c>
      <c r="F40" s="1">
        <v>150</v>
      </c>
      <c r="G40" s="1">
        <v>35</v>
      </c>
      <c r="H40" s="1">
        <v>165</v>
      </c>
      <c r="I40" s="1">
        <v>35</v>
      </c>
      <c r="K40" t="str">
        <f t="shared" si="2"/>
        <v/>
      </c>
      <c r="L40" t="str">
        <f t="shared" si="3"/>
        <v/>
      </c>
      <c r="M40" s="36"/>
    </row>
    <row r="41" spans="1:13">
      <c r="A41" s="1">
        <f>VLOOKUP(B41,文献质量评价!$B$1:$D$80,2,0)</f>
        <v>12</v>
      </c>
      <c r="B41" s="1" t="s">
        <v>815</v>
      </c>
      <c r="C41" s="1">
        <v>2006</v>
      </c>
      <c r="D41" s="1">
        <v>35</v>
      </c>
      <c r="E41" s="1">
        <v>33</v>
      </c>
      <c r="F41" s="1">
        <v>10.8</v>
      </c>
      <c r="G41" s="1">
        <v>3.4</v>
      </c>
      <c r="H41" s="1">
        <v>11.2</v>
      </c>
      <c r="I41" s="1">
        <v>2.7</v>
      </c>
      <c r="K41" t="str">
        <f t="shared" si="2"/>
        <v/>
      </c>
      <c r="L41" t="str">
        <f t="shared" si="3"/>
        <v/>
      </c>
      <c r="M41" s="36"/>
    </row>
    <row r="42" spans="1:13">
      <c r="A42" s="1">
        <f>VLOOKUP(B42,文献质量评价!$B$1:$D$94,2,0)</f>
        <v>80</v>
      </c>
      <c r="B42" s="1" t="s">
        <v>835</v>
      </c>
      <c r="C42" s="1">
        <v>2021</v>
      </c>
      <c r="D42" s="1">
        <v>36</v>
      </c>
      <c r="E42" s="1">
        <v>37</v>
      </c>
      <c r="F42" s="1">
        <v>43.82</v>
      </c>
      <c r="G42" s="1">
        <v>2.04</v>
      </c>
      <c r="H42" s="1">
        <v>49.19</v>
      </c>
      <c r="I42" s="1">
        <v>2.09</v>
      </c>
      <c r="K42" t="str">
        <f t="shared" si="2"/>
        <v/>
      </c>
      <c r="L42" t="str">
        <f t="shared" si="3"/>
        <v/>
      </c>
      <c r="M42" s="36"/>
    </row>
    <row r="43" spans="1:13">
      <c r="A43" s="28">
        <v>95</v>
      </c>
      <c r="B43" s="48" t="s">
        <v>774</v>
      </c>
      <c r="C43" s="28">
        <v>2002</v>
      </c>
      <c r="D43" s="1">
        <v>20</v>
      </c>
      <c r="E43" s="1">
        <v>20</v>
      </c>
      <c r="F43" s="1">
        <v>14</v>
      </c>
      <c r="G43" s="1">
        <v>4.8</v>
      </c>
      <c r="H43" s="1">
        <v>14</v>
      </c>
      <c r="I43" s="1">
        <v>4.8</v>
      </c>
      <c r="K43" t="str">
        <f t="shared" si="2"/>
        <v/>
      </c>
      <c r="L43" t="str">
        <f t="shared" si="3"/>
        <v/>
      </c>
      <c r="M43" s="36"/>
    </row>
    <row r="44" spans="1:13">
      <c r="A44" s="28">
        <v>96</v>
      </c>
      <c r="B44" s="48" t="s">
        <v>777</v>
      </c>
      <c r="C44" s="28">
        <v>2005</v>
      </c>
      <c r="D44" s="1">
        <v>71</v>
      </c>
      <c r="E44" s="1">
        <v>71</v>
      </c>
      <c r="F44" s="1">
        <v>85.1</v>
      </c>
      <c r="G44" s="1">
        <v>53.6</v>
      </c>
      <c r="H44" s="1">
        <v>83.9</v>
      </c>
      <c r="I44" s="1">
        <v>47.6</v>
      </c>
      <c r="K44" t="str">
        <f t="shared" si="2"/>
        <v>预警</v>
      </c>
      <c r="L44" t="str">
        <f t="shared" si="3"/>
        <v/>
      </c>
      <c r="M44" s="36" t="s">
        <v>898</v>
      </c>
    </row>
    <row r="45" spans="1:13">
      <c r="A45" s="28">
        <v>103</v>
      </c>
      <c r="B45" s="49" t="s">
        <v>790</v>
      </c>
      <c r="C45" s="39">
        <v>2004</v>
      </c>
      <c r="D45" s="1">
        <v>20</v>
      </c>
      <c r="E45" s="1">
        <v>20</v>
      </c>
      <c r="F45" s="1">
        <v>46</v>
      </c>
      <c r="G45" s="1">
        <v>20</v>
      </c>
      <c r="H45" s="1">
        <v>49</v>
      </c>
      <c r="I45" s="1">
        <v>15</v>
      </c>
      <c r="K45" t="str">
        <f t="shared" si="2"/>
        <v/>
      </c>
      <c r="L45" t="str">
        <f t="shared" si="3"/>
        <v/>
      </c>
      <c r="M45" s="36"/>
    </row>
    <row r="46" spans="1:13">
      <c r="A46" s="28">
        <v>106</v>
      </c>
      <c r="B46" s="49" t="s">
        <v>796</v>
      </c>
      <c r="C46" s="39">
        <v>2016</v>
      </c>
      <c r="D46" s="1">
        <v>48</v>
      </c>
      <c r="E46" s="1">
        <v>48</v>
      </c>
      <c r="F46" s="1">
        <v>132.7</v>
      </c>
      <c r="G46" s="1">
        <v>33.34</v>
      </c>
      <c r="H46" s="1">
        <v>139.58</v>
      </c>
      <c r="I46" s="1">
        <v>67.4</v>
      </c>
      <c r="K46" t="str">
        <f t="shared" si="2"/>
        <v/>
      </c>
      <c r="L46" t="str">
        <f t="shared" si="3"/>
        <v/>
      </c>
      <c r="M46" s="36"/>
    </row>
    <row r="47" spans="1:13">
      <c r="A47" s="28">
        <v>107</v>
      </c>
      <c r="B47" s="49" t="s">
        <v>799</v>
      </c>
      <c r="C47" s="39">
        <v>2001</v>
      </c>
      <c r="D47" s="1">
        <v>30</v>
      </c>
      <c r="E47" s="1">
        <v>32</v>
      </c>
      <c r="F47" s="1">
        <v>40</v>
      </c>
      <c r="G47" s="1">
        <v>38</v>
      </c>
      <c r="H47" s="1">
        <v>38</v>
      </c>
      <c r="I47" s="1">
        <v>49</v>
      </c>
      <c r="K47" t="str">
        <f t="shared" si="2"/>
        <v>预警</v>
      </c>
      <c r="L47" t="str">
        <f t="shared" si="3"/>
        <v/>
      </c>
      <c r="M47" s="36" t="s">
        <v>898</v>
      </c>
    </row>
    <row r="49" spans="1:42">
      <c r="A49" s="30"/>
      <c r="B49" s="30"/>
      <c r="C49" s="30"/>
      <c r="D49" s="31" t="s">
        <v>853</v>
      </c>
      <c r="E49" s="32"/>
      <c r="F49" s="32"/>
      <c r="G49" s="32"/>
      <c r="H49" s="32"/>
      <c r="I49" s="32"/>
      <c r="J49" s="30"/>
      <c r="K49" s="30"/>
      <c r="L49" s="30"/>
      <c r="M49" s="30"/>
      <c r="N49" s="38"/>
      <c r="O49" s="30"/>
      <c r="P49" s="30"/>
      <c r="Q49" s="30"/>
      <c r="R49" s="31" t="s">
        <v>854</v>
      </c>
      <c r="S49" s="32"/>
      <c r="T49" s="32"/>
      <c r="U49" s="32"/>
      <c r="V49" s="32"/>
      <c r="W49" s="32"/>
      <c r="X49" s="30"/>
      <c r="Y49" s="30"/>
      <c r="Z49" s="30"/>
      <c r="AA49" s="30"/>
      <c r="AB49" s="30"/>
      <c r="AD49" s="52" t="s">
        <v>855</v>
      </c>
      <c r="AE49" s="52"/>
      <c r="AF49" s="52"/>
      <c r="AG49" s="52"/>
      <c r="AH49" s="52"/>
      <c r="AI49" s="52"/>
      <c r="AJ49" s="52"/>
      <c r="AK49" s="52"/>
      <c r="AL49" s="52"/>
      <c r="AM49" s="52"/>
      <c r="AN49" s="53"/>
      <c r="AO49" s="53"/>
      <c r="AP49" s="53"/>
    </row>
    <row r="50" spans="1:42">
      <c r="A50" s="30"/>
      <c r="B50" s="30"/>
      <c r="C50" s="30"/>
      <c r="D50" s="32"/>
      <c r="E50" s="32"/>
      <c r="F50" s="32"/>
      <c r="G50" s="32"/>
      <c r="H50" s="32"/>
      <c r="I50" s="32"/>
      <c r="J50" s="30"/>
      <c r="K50" s="30"/>
      <c r="L50" s="30"/>
      <c r="M50" s="30"/>
      <c r="N50" s="38"/>
      <c r="O50" s="30"/>
      <c r="P50" s="30"/>
      <c r="Q50" s="30"/>
      <c r="R50" s="32"/>
      <c r="S50" s="32"/>
      <c r="T50" s="32"/>
      <c r="U50" s="32"/>
      <c r="V50" s="32"/>
      <c r="W50" s="32"/>
      <c r="X50" s="30"/>
      <c r="Y50" s="30"/>
      <c r="Z50" s="30"/>
      <c r="AA50" s="30"/>
      <c r="AB50" s="30"/>
      <c r="AD50" s="53"/>
      <c r="AE50" s="53"/>
      <c r="AF50" s="53"/>
      <c r="AG50" s="53"/>
      <c r="AH50" s="53"/>
      <c r="AI50" s="53"/>
      <c r="AJ50" s="53"/>
      <c r="AK50" s="53"/>
      <c r="AL50" s="53"/>
      <c r="AM50" s="53"/>
      <c r="AN50" s="53"/>
      <c r="AO50" s="53"/>
      <c r="AP50" s="53"/>
    </row>
    <row r="106" spans="1:33">
      <c r="A106" s="30"/>
      <c r="B106" s="30"/>
      <c r="C106" s="30"/>
      <c r="D106" s="31" t="s">
        <v>891</v>
      </c>
      <c r="E106" s="32"/>
      <c r="F106" s="32"/>
      <c r="G106" s="32"/>
      <c r="H106" s="32"/>
      <c r="I106" s="32"/>
      <c r="J106" s="30"/>
      <c r="K106" s="30"/>
      <c r="L106" s="30"/>
      <c r="M106" s="30"/>
      <c r="N106" s="38"/>
      <c r="O106" s="38"/>
      <c r="P106" s="38"/>
      <c r="Q106" s="38"/>
      <c r="R106" s="38"/>
      <c r="S106" s="38"/>
      <c r="T106" s="38"/>
      <c r="U106" s="38"/>
      <c r="V106" s="38"/>
      <c r="W106" s="38"/>
      <c r="X106" s="38"/>
      <c r="Y106" s="38"/>
      <c r="Z106" s="38"/>
      <c r="AA106" s="38"/>
      <c r="AB106" s="38"/>
      <c r="AC106" s="38"/>
      <c r="AD106" s="38"/>
      <c r="AE106" s="38"/>
      <c r="AF106" s="38"/>
      <c r="AG106" s="38"/>
    </row>
    <row r="107" spans="1:33">
      <c r="A107" s="30"/>
      <c r="B107" s="30"/>
      <c r="C107" s="30"/>
      <c r="D107" s="32"/>
      <c r="E107" s="32"/>
      <c r="F107" s="32"/>
      <c r="G107" s="32"/>
      <c r="H107" s="32"/>
      <c r="I107" s="32"/>
      <c r="J107" s="30"/>
      <c r="K107" s="30"/>
      <c r="L107" s="30"/>
      <c r="M107" s="30"/>
      <c r="N107" s="38"/>
      <c r="O107" s="38"/>
      <c r="P107" s="38"/>
      <c r="Q107" s="38"/>
      <c r="R107" s="38"/>
      <c r="S107" s="38"/>
      <c r="T107" s="38"/>
      <c r="U107" s="38"/>
      <c r="V107" s="38"/>
      <c r="W107" s="38"/>
      <c r="X107" s="38"/>
      <c r="Y107" s="38"/>
      <c r="Z107" s="38"/>
      <c r="AA107" s="38"/>
      <c r="AB107" s="38"/>
      <c r="AC107" s="38"/>
      <c r="AD107" s="38"/>
      <c r="AE107" s="38"/>
      <c r="AF107" s="38"/>
      <c r="AG107" s="38"/>
    </row>
    <row r="133" spans="1:14">
      <c r="A133" s="30"/>
      <c r="B133" s="30"/>
      <c r="C133" s="30"/>
      <c r="D133" s="31" t="s">
        <v>857</v>
      </c>
      <c r="E133" s="32"/>
      <c r="F133" s="32"/>
      <c r="G133" s="32"/>
      <c r="H133" s="32"/>
      <c r="I133" s="32"/>
      <c r="J133" s="30"/>
      <c r="K133" s="30"/>
      <c r="L133" s="30"/>
      <c r="M133" s="30"/>
      <c r="N133" s="38"/>
    </row>
    <row r="134" spans="1:14">
      <c r="A134" s="30"/>
      <c r="B134" s="30"/>
      <c r="C134" s="30"/>
      <c r="D134" s="32"/>
      <c r="E134" s="32"/>
      <c r="F134" s="32"/>
      <c r="G134" s="32"/>
      <c r="H134" s="32"/>
      <c r="I134" s="32"/>
      <c r="J134" s="30"/>
      <c r="K134" s="30"/>
      <c r="L134" s="30"/>
      <c r="M134" s="30"/>
      <c r="N134" s="38"/>
    </row>
  </sheetData>
  <mergeCells count="10">
    <mergeCell ref="AD49:AM49"/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C51"/>
  <sheetViews>
    <sheetView zoomScale="55" zoomScaleNormal="55" workbookViewId="0">
      <selection activeCell="AD1" sqref="AD$1:AQ$1048576"/>
    </sheetView>
  </sheetViews>
  <sheetFormatPr defaultColWidth="8.75454545454545" defaultRowHeight="14"/>
  <cols>
    <col min="4" max="6" width="10.6272727272727" customWidth="1"/>
    <col min="7" max="9" width="12.6272727272727" customWidth="1"/>
    <col min="13" max="13" width="14.8545454545455" customWidth="1"/>
  </cols>
  <sheetData>
    <row r="1" ht="15.5" spans="1:9">
      <c r="A1" s="25" t="s">
        <v>1</v>
      </c>
      <c r="B1" s="25" t="s">
        <v>803</v>
      </c>
      <c r="C1" s="25" t="s">
        <v>804</v>
      </c>
      <c r="D1" s="25" t="s">
        <v>840</v>
      </c>
      <c r="E1" s="25" t="s">
        <v>841</v>
      </c>
      <c r="F1" s="26" t="s">
        <v>843</v>
      </c>
      <c r="G1" s="25" t="s">
        <v>844</v>
      </c>
      <c r="H1" s="25" t="s">
        <v>845</v>
      </c>
      <c r="I1" s="25" t="s">
        <v>846</v>
      </c>
    </row>
    <row r="2" ht="15.5" spans="1:13">
      <c r="A2" s="25"/>
      <c r="B2" s="25"/>
      <c r="C2" s="25"/>
      <c r="D2" s="25"/>
      <c r="E2" s="25"/>
      <c r="F2" s="27"/>
      <c r="G2" s="25"/>
      <c r="H2" s="25"/>
      <c r="I2" s="25"/>
      <c r="J2" s="33" t="s">
        <v>941</v>
      </c>
      <c r="K2" s="34" t="s">
        <v>894</v>
      </c>
      <c r="L2" s="34" t="s">
        <v>895</v>
      </c>
      <c r="M2" s="35" t="s">
        <v>896</v>
      </c>
    </row>
    <row r="3" ht="14.75" spans="1:13">
      <c r="A3" s="1">
        <f>VLOOKUP(B3,文献质量评价!$B$1:$D$80,2,0)</f>
        <v>11</v>
      </c>
      <c r="B3" s="10" t="s">
        <v>146</v>
      </c>
      <c r="C3" s="28">
        <v>2006</v>
      </c>
      <c r="D3" s="1">
        <v>25</v>
      </c>
      <c r="E3" s="1">
        <v>25</v>
      </c>
      <c r="F3" s="1">
        <v>7.8</v>
      </c>
      <c r="G3" s="1">
        <v>2.4</v>
      </c>
      <c r="H3" s="1">
        <v>7</v>
      </c>
      <c r="I3" s="1">
        <v>2.2</v>
      </c>
      <c r="K3" t="str">
        <f>IF(F3&gt;H3,"预警","")</f>
        <v>预警</v>
      </c>
      <c r="L3" t="str">
        <f>IF(F3&gt;H3*1.1,"超10%","")</f>
        <v>超10%</v>
      </c>
      <c r="M3" s="36" t="s">
        <v>898</v>
      </c>
    </row>
    <row r="4" spans="1:13">
      <c r="A4" s="1">
        <f>VLOOKUP(B4,文献质量评价!$B$1:$D$80,2,0)</f>
        <v>15</v>
      </c>
      <c r="B4" s="10" t="s">
        <v>171</v>
      </c>
      <c r="C4" s="28">
        <v>2008</v>
      </c>
      <c r="D4" s="1">
        <v>15</v>
      </c>
      <c r="E4" s="1">
        <v>15</v>
      </c>
      <c r="F4" s="1">
        <v>6.8</v>
      </c>
      <c r="G4" s="1">
        <v>2.14</v>
      </c>
      <c r="H4" s="1">
        <v>8.66</v>
      </c>
      <c r="I4" s="1">
        <v>2.6</v>
      </c>
      <c r="K4" t="str">
        <f t="shared" ref="K4:K6" si="0">IF(F4&gt;H4,"预警","")</f>
        <v/>
      </c>
      <c r="L4" t="str">
        <f t="shared" ref="L4:L6" si="1">IF(F4&gt;H4*1.1,"超10%","")</f>
        <v/>
      </c>
      <c r="M4" s="37"/>
    </row>
    <row r="5" spans="1:13">
      <c r="A5" s="1">
        <f>VLOOKUP(B5,文献质量评价!$B$1:$D$80,2,0)</f>
        <v>23</v>
      </c>
      <c r="B5" s="29" t="s">
        <v>234</v>
      </c>
      <c r="C5" s="1">
        <v>2011</v>
      </c>
      <c r="D5" s="1">
        <v>15</v>
      </c>
      <c r="E5" s="1">
        <v>15</v>
      </c>
      <c r="F5" s="1">
        <v>3.12</v>
      </c>
      <c r="G5" s="1">
        <v>1.25</v>
      </c>
      <c r="H5" s="1">
        <v>8.26</v>
      </c>
      <c r="I5" s="1">
        <v>3.08</v>
      </c>
      <c r="K5" t="str">
        <f t="shared" si="0"/>
        <v/>
      </c>
      <c r="L5" t="str">
        <f t="shared" si="1"/>
        <v/>
      </c>
      <c r="M5" s="37"/>
    </row>
    <row r="6" spans="1:13">
      <c r="A6" s="1">
        <f>VLOOKUP(B6,文献质量评价!$B$1:$D$80,2,0)</f>
        <v>12</v>
      </c>
      <c r="B6" s="1" t="s">
        <v>815</v>
      </c>
      <c r="C6" s="1">
        <v>2006</v>
      </c>
      <c r="D6" s="1">
        <v>35</v>
      </c>
      <c r="E6" s="1">
        <v>33</v>
      </c>
      <c r="F6" s="1">
        <v>7.8</v>
      </c>
      <c r="G6" s="1">
        <v>3.6</v>
      </c>
      <c r="H6" s="1">
        <v>15.6</v>
      </c>
      <c r="I6" s="1">
        <v>4.5</v>
      </c>
      <c r="K6" t="str">
        <f t="shared" si="0"/>
        <v/>
      </c>
      <c r="L6" t="str">
        <f t="shared" si="1"/>
        <v/>
      </c>
      <c r="M6" s="37"/>
    </row>
    <row r="10" spans="1:28">
      <c r="A10" s="30"/>
      <c r="B10" s="30"/>
      <c r="C10" s="30"/>
      <c r="D10" s="31" t="s">
        <v>853</v>
      </c>
      <c r="E10" s="32"/>
      <c r="F10" s="32"/>
      <c r="G10" s="32"/>
      <c r="H10" s="32"/>
      <c r="I10" s="32"/>
      <c r="J10" s="30"/>
      <c r="K10" s="30"/>
      <c r="L10" s="30"/>
      <c r="M10" s="30"/>
      <c r="N10" s="38"/>
      <c r="O10" s="30"/>
      <c r="P10" s="30"/>
      <c r="Q10" s="30"/>
      <c r="R10" s="31" t="s">
        <v>854</v>
      </c>
      <c r="S10" s="32"/>
      <c r="T10" s="32"/>
      <c r="U10" s="32"/>
      <c r="V10" s="32"/>
      <c r="W10" s="32"/>
      <c r="X10" s="30"/>
      <c r="Y10" s="30"/>
      <c r="Z10" s="30"/>
      <c r="AA10" s="30"/>
      <c r="AB10" s="30"/>
    </row>
    <row r="11" spans="1:28">
      <c r="A11" s="30"/>
      <c r="B11" s="30"/>
      <c r="C11" s="30"/>
      <c r="D11" s="32"/>
      <c r="E11" s="32"/>
      <c r="F11" s="32"/>
      <c r="G11" s="32"/>
      <c r="H11" s="32"/>
      <c r="I11" s="32"/>
      <c r="J11" s="30"/>
      <c r="K11" s="30"/>
      <c r="L11" s="30"/>
      <c r="M11" s="30"/>
      <c r="N11" s="38"/>
      <c r="O11" s="30"/>
      <c r="P11" s="30"/>
      <c r="Q11" s="30"/>
      <c r="R11" s="32"/>
      <c r="S11" s="32"/>
      <c r="T11" s="32"/>
      <c r="U11" s="32"/>
      <c r="V11" s="32"/>
      <c r="W11" s="32"/>
      <c r="X11" s="30"/>
      <c r="Y11" s="30"/>
      <c r="Z11" s="30"/>
      <c r="AA11" s="30"/>
      <c r="AB11" s="30"/>
    </row>
    <row r="18" spans="1:5">
      <c r="A18" s="1"/>
      <c r="B18" s="10"/>
      <c r="C18" s="28"/>
      <c r="D18" s="1"/>
      <c r="E18" s="1"/>
    </row>
    <row r="19" spans="1:5">
      <c r="A19" s="1"/>
      <c r="B19" s="10"/>
      <c r="C19" s="28"/>
      <c r="D19" s="1"/>
      <c r="E19" s="1"/>
    </row>
    <row r="26" spans="1:29">
      <c r="A26" s="30"/>
      <c r="B26" s="30"/>
      <c r="C26" s="30"/>
      <c r="D26" s="31" t="s">
        <v>891</v>
      </c>
      <c r="E26" s="32"/>
      <c r="F26" s="32"/>
      <c r="G26" s="32"/>
      <c r="H26" s="32"/>
      <c r="I26" s="32"/>
      <c r="J26" s="30"/>
      <c r="K26" s="30"/>
      <c r="L26" s="30"/>
      <c r="M26" s="30"/>
      <c r="N26" s="38"/>
      <c r="O26" s="38"/>
      <c r="P26" s="38"/>
      <c r="Q26" s="38"/>
      <c r="R26" s="38"/>
      <c r="S26" s="38"/>
      <c r="T26" s="38"/>
      <c r="U26" s="38"/>
      <c r="V26" s="38"/>
      <c r="W26" s="38"/>
      <c r="X26" s="38"/>
      <c r="Y26" s="38"/>
      <c r="Z26" s="38"/>
      <c r="AA26" s="38"/>
      <c r="AB26" s="38"/>
      <c r="AC26" s="38"/>
    </row>
    <row r="27" spans="1:29">
      <c r="A27" s="30"/>
      <c r="B27" s="30"/>
      <c r="C27" s="30"/>
      <c r="D27" s="32"/>
      <c r="E27" s="32"/>
      <c r="F27" s="32"/>
      <c r="G27" s="32"/>
      <c r="H27" s="32"/>
      <c r="I27" s="32"/>
      <c r="J27" s="30"/>
      <c r="K27" s="30"/>
      <c r="L27" s="30"/>
      <c r="M27" s="30"/>
      <c r="N27" s="38"/>
      <c r="O27" s="38"/>
      <c r="P27" s="38"/>
      <c r="Q27" s="38"/>
      <c r="R27" s="38"/>
      <c r="S27" s="38"/>
      <c r="T27" s="38"/>
      <c r="U27" s="38"/>
      <c r="V27" s="38"/>
      <c r="W27" s="38"/>
      <c r="X27" s="38"/>
      <c r="Y27" s="38"/>
      <c r="Z27" s="38"/>
      <c r="AA27" s="38"/>
      <c r="AB27" s="38"/>
      <c r="AC27" s="38"/>
    </row>
    <row r="48" spans="1:14">
      <c r="A48" s="30"/>
      <c r="B48" s="30"/>
      <c r="C48" s="30"/>
      <c r="D48" s="31" t="s">
        <v>857</v>
      </c>
      <c r="E48" s="32"/>
      <c r="F48" s="32"/>
      <c r="G48" s="32"/>
      <c r="H48" s="32"/>
      <c r="I48" s="32"/>
      <c r="J48" s="30"/>
      <c r="K48" s="30"/>
      <c r="L48" s="30"/>
      <c r="M48" s="30"/>
      <c r="N48" s="38"/>
    </row>
    <row r="49" spans="1:14">
      <c r="A49" s="30"/>
      <c r="B49" s="30"/>
      <c r="C49" s="30"/>
      <c r="D49" s="32"/>
      <c r="E49" s="32"/>
      <c r="F49" s="32"/>
      <c r="G49" s="32"/>
      <c r="H49" s="32"/>
      <c r="I49" s="32"/>
      <c r="J49" s="30"/>
      <c r="K49" s="30"/>
      <c r="L49" s="30"/>
      <c r="M49" s="30"/>
      <c r="N49" s="38"/>
    </row>
    <row r="50" spans="4:9">
      <c r="D50" s="1"/>
      <c r="E50" s="1"/>
      <c r="F50" s="1"/>
      <c r="G50" s="1"/>
      <c r="H50" s="1"/>
      <c r="I50" s="1"/>
    </row>
    <row r="51" spans="4:9">
      <c r="D51" s="1"/>
      <c r="E51" s="1"/>
      <c r="F51" s="1"/>
      <c r="G51" s="1"/>
      <c r="H51" s="1"/>
      <c r="I51" s="1"/>
    </row>
  </sheetData>
  <mergeCells count="9">
    <mergeCell ref="A1:A2"/>
    <mergeCell ref="B1:B2"/>
    <mergeCell ref="C1:C2"/>
    <mergeCell ref="D1:D2"/>
    <mergeCell ref="E1:E2"/>
    <mergeCell ref="F1:F2"/>
    <mergeCell ref="G1:G2"/>
    <mergeCell ref="H1:H2"/>
    <mergeCell ref="I1:I2"/>
  </mergeCells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89"/>
  <sheetViews>
    <sheetView workbookViewId="0">
      <selection activeCell="D109" sqref="D109"/>
    </sheetView>
  </sheetViews>
  <sheetFormatPr defaultColWidth="8.75454545454545" defaultRowHeight="14" outlineLevelCol="4"/>
  <cols>
    <col min="1" max="1" width="8.75454545454545" style="1"/>
    <col min="2" max="2" width="18.1272727272727" style="2" customWidth="1"/>
    <col min="3" max="3" width="40.5" style="2" customWidth="1"/>
    <col min="4" max="4" width="36" customWidth="1"/>
  </cols>
  <sheetData>
    <row r="1" ht="15.5" spans="1:3">
      <c r="A1" s="3" t="s">
        <v>1</v>
      </c>
      <c r="B1" s="4" t="s">
        <v>2</v>
      </c>
      <c r="C1" s="5"/>
    </row>
    <row r="2" spans="1:3">
      <c r="A2" s="6"/>
      <c r="B2" s="6"/>
      <c r="C2" s="7" t="s">
        <v>14</v>
      </c>
    </row>
    <row r="3" ht="14.75" spans="1:3">
      <c r="A3" s="8"/>
      <c r="B3" s="8"/>
      <c r="C3" s="9"/>
    </row>
    <row r="4" spans="1:4">
      <c r="A4" s="1">
        <v>1</v>
      </c>
      <c r="B4" s="10" t="s">
        <v>949</v>
      </c>
      <c r="C4" s="11" t="s">
        <v>950</v>
      </c>
      <c r="D4" s="12" t="s">
        <v>951</v>
      </c>
    </row>
    <row r="5" spans="1:3">
      <c r="A5" s="1">
        <v>2</v>
      </c>
      <c r="B5" s="10" t="s">
        <v>952</v>
      </c>
      <c r="C5" s="11" t="s">
        <v>953</v>
      </c>
    </row>
    <row r="6" spans="1:3">
      <c r="A6" s="1">
        <v>3</v>
      </c>
      <c r="B6" s="10" t="s">
        <v>954</v>
      </c>
      <c r="C6" s="13" t="s">
        <v>955</v>
      </c>
    </row>
    <row r="7" spans="1:3">
      <c r="A7" s="1">
        <v>4</v>
      </c>
      <c r="B7" s="10" t="s">
        <v>956</v>
      </c>
      <c r="C7" s="14" t="s">
        <v>957</v>
      </c>
    </row>
    <row r="8" spans="1:3">
      <c r="A8" s="1">
        <v>5</v>
      </c>
      <c r="B8" s="10" t="s">
        <v>958</v>
      </c>
      <c r="C8" s="10" t="s">
        <v>959</v>
      </c>
    </row>
    <row r="9" spans="1:3">
      <c r="A9" s="1">
        <v>6</v>
      </c>
      <c r="B9" s="10" t="s">
        <v>960</v>
      </c>
      <c r="C9" s="10" t="s">
        <v>961</v>
      </c>
    </row>
    <row r="10" spans="1:3">
      <c r="A10" s="1">
        <v>7</v>
      </c>
      <c r="B10" s="10" t="s">
        <v>962</v>
      </c>
      <c r="C10" s="15" t="s">
        <v>963</v>
      </c>
    </row>
    <row r="11" spans="1:5">
      <c r="A11" s="1">
        <v>8</v>
      </c>
      <c r="B11" s="10" t="s">
        <v>964</v>
      </c>
      <c r="C11" s="10" t="s">
        <v>965</v>
      </c>
      <c r="E11" t="s">
        <v>966</v>
      </c>
    </row>
    <row r="12" spans="1:5">
      <c r="A12" s="1">
        <v>9</v>
      </c>
      <c r="B12" s="10" t="s">
        <v>967</v>
      </c>
      <c r="C12" s="11" t="s">
        <v>950</v>
      </c>
      <c r="D12" s="16" t="s">
        <v>968</v>
      </c>
      <c r="E12" t="s">
        <v>969</v>
      </c>
    </row>
    <row r="13" spans="1:5">
      <c r="A13" s="1">
        <v>10</v>
      </c>
      <c r="B13" s="10" t="s">
        <v>123</v>
      </c>
      <c r="C13" s="10" t="s">
        <v>126</v>
      </c>
      <c r="D13" s="16" t="s">
        <v>970</v>
      </c>
      <c r="E13" t="s">
        <v>971</v>
      </c>
    </row>
    <row r="14" spans="1:3">
      <c r="A14" s="1">
        <v>11</v>
      </c>
      <c r="B14" s="10" t="s">
        <v>972</v>
      </c>
      <c r="C14" s="10" t="s">
        <v>973</v>
      </c>
    </row>
    <row r="15" spans="1:3">
      <c r="A15" s="1">
        <v>12</v>
      </c>
      <c r="B15" s="10" t="s">
        <v>974</v>
      </c>
      <c r="C15" s="10" t="s">
        <v>975</v>
      </c>
    </row>
    <row r="16" spans="1:3">
      <c r="A16" s="1">
        <v>13</v>
      </c>
      <c r="B16" s="10" t="s">
        <v>976</v>
      </c>
      <c r="C16" s="10" t="s">
        <v>977</v>
      </c>
    </row>
    <row r="17" spans="1:3">
      <c r="A17" s="1">
        <v>14</v>
      </c>
      <c r="B17" s="10" t="s">
        <v>978</v>
      </c>
      <c r="C17" s="2" t="s">
        <v>979</v>
      </c>
    </row>
    <row r="18" spans="1:3">
      <c r="A18" s="1">
        <v>15</v>
      </c>
      <c r="B18" s="10" t="s">
        <v>980</v>
      </c>
      <c r="C18" s="10" t="s">
        <v>981</v>
      </c>
    </row>
    <row r="19" spans="1:3">
      <c r="A19" s="1">
        <v>16</v>
      </c>
      <c r="B19" s="10" t="s">
        <v>178</v>
      </c>
      <c r="C19" s="10" t="s">
        <v>180</v>
      </c>
    </row>
    <row r="20" spans="1:3">
      <c r="A20" s="1">
        <v>17</v>
      </c>
      <c r="B20" s="10" t="s">
        <v>189</v>
      </c>
      <c r="C20" s="10" t="s">
        <v>191</v>
      </c>
    </row>
    <row r="21" spans="1:3">
      <c r="A21" s="1">
        <v>18</v>
      </c>
      <c r="B21" s="17" t="s">
        <v>201</v>
      </c>
      <c r="C21" s="18" t="s">
        <v>982</v>
      </c>
    </row>
    <row r="22" spans="1:3">
      <c r="A22" s="1">
        <v>19</v>
      </c>
      <c r="B22" s="17" t="s">
        <v>213</v>
      </c>
      <c r="C22" s="19" t="s">
        <v>983</v>
      </c>
    </row>
    <row r="23" spans="1:3">
      <c r="A23" s="1">
        <v>20</v>
      </c>
      <c r="B23" s="17" t="s">
        <v>224</v>
      </c>
      <c r="C23" s="18" t="s">
        <v>984</v>
      </c>
    </row>
    <row r="24" spans="1:3">
      <c r="A24" s="1">
        <v>21</v>
      </c>
      <c r="B24" s="17" t="s">
        <v>234</v>
      </c>
      <c r="C24" s="19" t="s">
        <v>985</v>
      </c>
    </row>
    <row r="25" spans="1:3">
      <c r="A25" s="1">
        <v>22</v>
      </c>
      <c r="B25" s="17" t="s">
        <v>241</v>
      </c>
      <c r="C25" s="18" t="s">
        <v>986</v>
      </c>
    </row>
    <row r="26" spans="1:3">
      <c r="A26" s="1">
        <v>23</v>
      </c>
      <c r="B26" s="17" t="s">
        <v>249</v>
      </c>
      <c r="C26" s="18" t="s">
        <v>987</v>
      </c>
    </row>
    <row r="27" spans="1:3">
      <c r="A27" s="1">
        <v>24</v>
      </c>
      <c r="B27" s="17" t="s">
        <v>255</v>
      </c>
      <c r="C27" s="20" t="s">
        <v>988</v>
      </c>
    </row>
    <row r="28" spans="1:3">
      <c r="A28" s="1">
        <v>25</v>
      </c>
      <c r="B28" s="17" t="s">
        <v>259</v>
      </c>
      <c r="C28" s="18" t="s">
        <v>989</v>
      </c>
    </row>
    <row r="29" spans="1:3">
      <c r="A29" s="1">
        <v>27</v>
      </c>
      <c r="B29" s="10" t="s">
        <v>849</v>
      </c>
      <c r="C29" s="11" t="s">
        <v>990</v>
      </c>
    </row>
    <row r="30" spans="1:3">
      <c r="A30" s="1">
        <v>28</v>
      </c>
      <c r="B30" s="10" t="s">
        <v>991</v>
      </c>
      <c r="C30" s="11" t="s">
        <v>950</v>
      </c>
    </row>
    <row r="31" spans="1:3">
      <c r="A31" s="1">
        <v>29</v>
      </c>
      <c r="B31" s="21" t="s">
        <v>992</v>
      </c>
      <c r="C31" s="11" t="s">
        <v>950</v>
      </c>
    </row>
    <row r="32" spans="1:3">
      <c r="A32" s="1">
        <v>30</v>
      </c>
      <c r="B32" s="10" t="s">
        <v>993</v>
      </c>
      <c r="C32" s="11" t="s">
        <v>994</v>
      </c>
    </row>
    <row r="33" spans="1:3">
      <c r="A33" s="1">
        <v>32</v>
      </c>
      <c r="B33" s="10" t="s">
        <v>995</v>
      </c>
      <c r="C33" s="14" t="s">
        <v>996</v>
      </c>
    </row>
    <row r="34" spans="1:3">
      <c r="A34" s="1">
        <v>33</v>
      </c>
      <c r="B34" s="17" t="s">
        <v>309</v>
      </c>
      <c r="C34" s="22" t="s">
        <v>997</v>
      </c>
    </row>
    <row r="35" spans="1:3">
      <c r="A35" s="1">
        <v>34</v>
      </c>
      <c r="B35" s="17" t="s">
        <v>311</v>
      </c>
      <c r="C35" s="18" t="s">
        <v>998</v>
      </c>
    </row>
    <row r="36" spans="1:3">
      <c r="A36" s="1">
        <v>35</v>
      </c>
      <c r="B36" s="17" t="s">
        <v>999</v>
      </c>
      <c r="C36" s="18" t="s">
        <v>1000</v>
      </c>
    </row>
    <row r="37" spans="1:3">
      <c r="A37" s="1">
        <v>36</v>
      </c>
      <c r="B37" s="17" t="s">
        <v>322</v>
      </c>
      <c r="C37" s="18" t="s">
        <v>1001</v>
      </c>
    </row>
    <row r="38" spans="1:3">
      <c r="A38" s="1">
        <v>38</v>
      </c>
      <c r="B38" s="10" t="s">
        <v>1002</v>
      </c>
      <c r="C38" s="10" t="s">
        <v>1003</v>
      </c>
    </row>
    <row r="39" spans="1:3">
      <c r="A39" s="1">
        <v>40</v>
      </c>
      <c r="B39" s="10" t="s">
        <v>1004</v>
      </c>
      <c r="C39" s="10" t="s">
        <v>1005</v>
      </c>
    </row>
    <row r="40" spans="1:3">
      <c r="A40" s="1">
        <v>41</v>
      </c>
      <c r="B40" s="17" t="s">
        <v>374</v>
      </c>
      <c r="C40" s="18" t="s">
        <v>1006</v>
      </c>
    </row>
    <row r="41" spans="1:3">
      <c r="A41" s="1">
        <v>42</v>
      </c>
      <c r="B41" s="17" t="s">
        <v>382</v>
      </c>
      <c r="C41" s="18" t="s">
        <v>1007</v>
      </c>
    </row>
    <row r="42" spans="1:3">
      <c r="A42" s="1">
        <v>43</v>
      </c>
      <c r="B42" s="10" t="s">
        <v>1008</v>
      </c>
      <c r="C42" s="14" t="s">
        <v>1009</v>
      </c>
    </row>
    <row r="43" spans="1:3">
      <c r="A43" s="1">
        <v>44</v>
      </c>
      <c r="B43" s="10" t="s">
        <v>861</v>
      </c>
      <c r="C43" s="10" t="s">
        <v>1010</v>
      </c>
    </row>
    <row r="44" spans="1:3">
      <c r="A44" s="1">
        <v>46</v>
      </c>
      <c r="B44" s="10" t="s">
        <v>1011</v>
      </c>
      <c r="C44" s="10" t="s">
        <v>1012</v>
      </c>
    </row>
    <row r="45" spans="1:3">
      <c r="A45" s="1">
        <v>47</v>
      </c>
      <c r="B45" s="10" t="s">
        <v>1013</v>
      </c>
      <c r="C45" s="11" t="s">
        <v>1014</v>
      </c>
    </row>
    <row r="46" spans="1:3">
      <c r="A46" s="1">
        <v>48</v>
      </c>
      <c r="B46" s="17" t="s">
        <v>417</v>
      </c>
      <c r="C46" s="18" t="s">
        <v>1015</v>
      </c>
    </row>
    <row r="47" spans="1:3">
      <c r="A47" s="1">
        <v>49</v>
      </c>
      <c r="B47" s="17" t="s">
        <v>421</v>
      </c>
      <c r="C47" s="18" t="s">
        <v>1016</v>
      </c>
    </row>
    <row r="48" spans="1:3">
      <c r="A48" s="1">
        <v>50</v>
      </c>
      <c r="B48" s="17" t="s">
        <v>434</v>
      </c>
      <c r="C48" s="18" t="s">
        <v>1017</v>
      </c>
    </row>
    <row r="49" spans="1:3">
      <c r="A49" s="1">
        <v>51</v>
      </c>
      <c r="B49" s="17" t="s">
        <v>440</v>
      </c>
      <c r="C49" s="18" t="s">
        <v>1018</v>
      </c>
    </row>
    <row r="50" spans="1:3">
      <c r="A50" s="1">
        <v>52</v>
      </c>
      <c r="B50" s="17" t="s">
        <v>448</v>
      </c>
      <c r="C50" s="18" t="s">
        <v>1019</v>
      </c>
    </row>
    <row r="51" spans="1:3">
      <c r="A51" s="1">
        <v>53</v>
      </c>
      <c r="B51" s="17" t="s">
        <v>458</v>
      </c>
      <c r="C51" s="18" t="s">
        <v>1020</v>
      </c>
    </row>
    <row r="52" spans="1:3">
      <c r="A52" s="1">
        <v>55</v>
      </c>
      <c r="B52" s="17" t="s">
        <v>466</v>
      </c>
      <c r="C52" s="18" t="s">
        <v>1021</v>
      </c>
    </row>
    <row r="53" spans="1:3">
      <c r="A53" s="1">
        <v>56</v>
      </c>
      <c r="B53" s="17" t="s">
        <v>475</v>
      </c>
      <c r="C53" s="18" t="s">
        <v>1022</v>
      </c>
    </row>
    <row r="54" spans="1:3">
      <c r="A54" s="1">
        <v>57</v>
      </c>
      <c r="B54" s="17" t="s">
        <v>490</v>
      </c>
      <c r="C54" s="18" t="s">
        <v>1023</v>
      </c>
    </row>
    <row r="55" spans="1:3">
      <c r="A55" s="1">
        <v>58</v>
      </c>
      <c r="B55" s="17" t="s">
        <v>499</v>
      </c>
      <c r="C55" s="18" t="s">
        <v>1024</v>
      </c>
    </row>
    <row r="56" spans="1:3">
      <c r="A56" s="1">
        <v>59</v>
      </c>
      <c r="B56" s="10" t="s">
        <v>1025</v>
      </c>
      <c r="C56" s="10" t="s">
        <v>1026</v>
      </c>
    </row>
    <row r="57" spans="1:3">
      <c r="A57" s="1">
        <v>60</v>
      </c>
      <c r="B57" s="10" t="s">
        <v>1027</v>
      </c>
      <c r="C57" s="10" t="s">
        <v>1028</v>
      </c>
    </row>
    <row r="58" spans="1:3">
      <c r="A58" s="1">
        <v>61</v>
      </c>
      <c r="B58" s="17" t="s">
        <v>525</v>
      </c>
      <c r="C58" s="18" t="s">
        <v>1029</v>
      </c>
    </row>
    <row r="59" spans="1:3">
      <c r="A59" s="1">
        <v>62</v>
      </c>
      <c r="B59" s="17" t="s">
        <v>535</v>
      </c>
      <c r="C59" s="18" t="s">
        <v>1030</v>
      </c>
    </row>
    <row r="60" spans="1:3">
      <c r="A60" s="1">
        <v>63</v>
      </c>
      <c r="B60" s="17" t="s">
        <v>542</v>
      </c>
      <c r="C60" s="18" t="s">
        <v>1031</v>
      </c>
    </row>
    <row r="61" spans="1:3">
      <c r="A61" s="1">
        <v>64</v>
      </c>
      <c r="B61" s="17" t="s">
        <v>546</v>
      </c>
      <c r="C61" s="18" t="s">
        <v>1032</v>
      </c>
    </row>
    <row r="62" spans="1:3">
      <c r="A62" s="1">
        <v>65</v>
      </c>
      <c r="B62" s="17" t="s">
        <v>554</v>
      </c>
      <c r="C62" s="23" t="s">
        <v>1033</v>
      </c>
    </row>
    <row r="63" spans="1:3">
      <c r="A63" s="1">
        <v>66</v>
      </c>
      <c r="B63" s="17" t="s">
        <v>560</v>
      </c>
      <c r="C63" s="18" t="s">
        <v>1034</v>
      </c>
    </row>
    <row r="64" spans="1:3">
      <c r="A64" s="1">
        <v>67</v>
      </c>
      <c r="B64" s="17" t="s">
        <v>566</v>
      </c>
      <c r="C64" s="18" t="s">
        <v>1035</v>
      </c>
    </row>
    <row r="65" spans="1:3">
      <c r="A65" s="1">
        <v>68</v>
      </c>
      <c r="B65" s="17" t="s">
        <v>574</v>
      </c>
      <c r="C65" s="23" t="s">
        <v>1036</v>
      </c>
    </row>
    <row r="66" spans="1:3">
      <c r="A66" s="1">
        <v>69</v>
      </c>
      <c r="B66" s="17" t="s">
        <v>582</v>
      </c>
      <c r="C66" s="18" t="s">
        <v>1037</v>
      </c>
    </row>
    <row r="67" spans="1:3">
      <c r="A67" s="1">
        <v>70</v>
      </c>
      <c r="B67" s="10" t="s">
        <v>592</v>
      </c>
      <c r="C67" s="10" t="s">
        <v>595</v>
      </c>
    </row>
    <row r="68" spans="1:3">
      <c r="A68" s="1">
        <v>71</v>
      </c>
      <c r="B68" s="10" t="s">
        <v>605</v>
      </c>
      <c r="C68" s="10" t="s">
        <v>607</v>
      </c>
    </row>
    <row r="69" spans="1:3">
      <c r="A69" s="1">
        <v>72</v>
      </c>
      <c r="B69" s="10" t="s">
        <v>1038</v>
      </c>
      <c r="C69" s="10" t="s">
        <v>1039</v>
      </c>
    </row>
    <row r="70" spans="1:3">
      <c r="A70" s="1">
        <v>73</v>
      </c>
      <c r="B70" s="10" t="s">
        <v>621</v>
      </c>
      <c r="C70" s="24" t="s">
        <v>623</v>
      </c>
    </row>
    <row r="71" spans="1:3">
      <c r="A71" s="1">
        <v>74</v>
      </c>
      <c r="B71" s="10" t="s">
        <v>631</v>
      </c>
      <c r="C71" s="10" t="s">
        <v>633</v>
      </c>
    </row>
    <row r="72" spans="1:3">
      <c r="A72" s="1">
        <v>75</v>
      </c>
      <c r="B72" s="10" t="s">
        <v>878</v>
      </c>
      <c r="C72" s="10" t="s">
        <v>640</v>
      </c>
    </row>
    <row r="73" spans="1:3">
      <c r="A73" s="1">
        <v>76</v>
      </c>
      <c r="B73" s="10" t="s">
        <v>643</v>
      </c>
      <c r="C73" s="13" t="s">
        <v>645</v>
      </c>
    </row>
    <row r="74" spans="1:3">
      <c r="A74" s="1">
        <v>77</v>
      </c>
      <c r="B74" s="10" t="s">
        <v>656</v>
      </c>
      <c r="C74" s="10" t="s">
        <v>658</v>
      </c>
    </row>
    <row r="75" spans="1:3">
      <c r="A75" s="1">
        <v>78</v>
      </c>
      <c r="B75" s="10" t="s">
        <v>666</v>
      </c>
      <c r="C75" s="10" t="s">
        <v>668</v>
      </c>
    </row>
    <row r="76" spans="1:3">
      <c r="A76" s="1">
        <v>79</v>
      </c>
      <c r="B76" s="10" t="s">
        <v>678</v>
      </c>
      <c r="C76" s="10" t="s">
        <v>680</v>
      </c>
    </row>
    <row r="77" spans="1:3">
      <c r="A77" s="1">
        <v>80</v>
      </c>
      <c r="B77" s="17" t="s">
        <v>1040</v>
      </c>
      <c r="C77" s="17" t="s">
        <v>34</v>
      </c>
    </row>
    <row r="78" spans="1:3">
      <c r="A78" s="1">
        <v>81</v>
      </c>
      <c r="B78" s="10" t="s">
        <v>691</v>
      </c>
      <c r="C78" s="10" t="s">
        <v>693</v>
      </c>
    </row>
    <row r="79" spans="1:3">
      <c r="A79" s="1">
        <v>82</v>
      </c>
      <c r="B79" s="10" t="s">
        <v>696</v>
      </c>
      <c r="C79" s="10" t="s">
        <v>698</v>
      </c>
    </row>
    <row r="80" spans="1:3">
      <c r="A80" s="1">
        <v>83</v>
      </c>
      <c r="B80" s="10" t="s">
        <v>708</v>
      </c>
      <c r="C80" s="10" t="s">
        <v>680</v>
      </c>
    </row>
    <row r="81" spans="1:3">
      <c r="A81" s="1">
        <v>84</v>
      </c>
      <c r="B81" s="10" t="s">
        <v>1041</v>
      </c>
      <c r="C81" s="13" t="s">
        <v>1042</v>
      </c>
    </row>
    <row r="82" spans="1:3">
      <c r="A82" s="1">
        <v>85</v>
      </c>
      <c r="B82" s="10" t="s">
        <v>715</v>
      </c>
      <c r="C82" s="10" t="s">
        <v>668</v>
      </c>
    </row>
    <row r="83" spans="1:3">
      <c r="A83" s="1">
        <v>86</v>
      </c>
      <c r="B83" s="10" t="s">
        <v>719</v>
      </c>
      <c r="C83" s="13" t="s">
        <v>721</v>
      </c>
    </row>
    <row r="84" spans="2:3">
      <c r="B84" s="10" t="s">
        <v>719</v>
      </c>
      <c r="C84" s="13" t="s">
        <v>721</v>
      </c>
    </row>
    <row r="85" spans="1:3">
      <c r="A85" s="1">
        <v>87</v>
      </c>
      <c r="B85" s="10" t="s">
        <v>730</v>
      </c>
      <c r="C85" s="10" t="s">
        <v>732</v>
      </c>
    </row>
    <row r="86" spans="1:3">
      <c r="A86" s="1">
        <v>88</v>
      </c>
      <c r="B86" s="10" t="s">
        <v>1043</v>
      </c>
      <c r="C86" s="13" t="s">
        <v>1044</v>
      </c>
    </row>
    <row r="87" spans="1:3">
      <c r="A87" s="1">
        <v>89</v>
      </c>
      <c r="B87" s="17" t="s">
        <v>1045</v>
      </c>
      <c r="C87" s="17" t="s">
        <v>226</v>
      </c>
    </row>
    <row r="88" spans="1:3">
      <c r="A88" s="1">
        <v>90</v>
      </c>
      <c r="B88" s="10" t="s">
        <v>743</v>
      </c>
      <c r="C88" s="10" t="s">
        <v>745</v>
      </c>
    </row>
    <row r="89" spans="1:3">
      <c r="A89" s="1">
        <v>91</v>
      </c>
      <c r="B89" s="10" t="s">
        <v>752</v>
      </c>
      <c r="C89" s="13" t="s">
        <v>754</v>
      </c>
    </row>
  </sheetData>
  <autoFilter ref="A3:D89">
    <extLst/>
  </autoFilter>
  <mergeCells count="4">
    <mergeCell ref="A1:A3"/>
    <mergeCell ref="A83:A84"/>
    <mergeCell ref="B1:B3"/>
    <mergeCell ref="C2:C3"/>
  </mergeCells>
  <pageMargins left="0.75" right="0.75" top="1" bottom="1" header="0.5" footer="0.5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799981688894314"/>
  </sheetPr>
  <dimension ref="A1:K95"/>
  <sheetViews>
    <sheetView zoomScale="85" zoomScaleNormal="85" workbookViewId="0">
      <selection activeCell="I17" sqref="I17"/>
    </sheetView>
  </sheetViews>
  <sheetFormatPr defaultColWidth="8.75454545454545" defaultRowHeight="14"/>
  <cols>
    <col min="2" max="2" width="15.8727272727273" style="121" customWidth="1"/>
    <col min="3" max="3" width="12.5" style="1" customWidth="1"/>
    <col min="4" max="4" width="8.75454545454545" style="1"/>
    <col min="5" max="5" width="13.7545454545455" style="1" customWidth="1"/>
    <col min="6" max="6" width="17" style="1" customWidth="1"/>
    <col min="7" max="7" width="28.1272727272727" style="1" customWidth="1"/>
    <col min="8" max="8" width="23.1272727272727" style="1" customWidth="1"/>
    <col min="9" max="9" width="20.1272727272727" style="1" customWidth="1"/>
    <col min="10" max="10" width="23.3727272727273" style="1" customWidth="1"/>
    <col min="11" max="11" width="13.7545454545455" style="1" customWidth="1"/>
  </cols>
  <sheetData>
    <row r="1" ht="20.1" customHeight="1" spans="1:11">
      <c r="A1" s="122"/>
      <c r="B1" s="123" t="s">
        <v>803</v>
      </c>
      <c r="C1" s="124" t="s">
        <v>1</v>
      </c>
      <c r="D1" s="124" t="s">
        <v>804</v>
      </c>
      <c r="E1" s="124" t="s">
        <v>805</v>
      </c>
      <c r="F1" s="124" t="s">
        <v>806</v>
      </c>
      <c r="G1" s="124" t="s">
        <v>807</v>
      </c>
      <c r="H1" s="124" t="s">
        <v>808</v>
      </c>
      <c r="I1" s="124" t="s">
        <v>809</v>
      </c>
      <c r="J1" s="124" t="s">
        <v>810</v>
      </c>
      <c r="K1" s="124" t="s">
        <v>811</v>
      </c>
    </row>
    <row r="2" spans="1:11">
      <c r="A2" t="str">
        <f>B2&amp;D2</f>
        <v>Tong et al.1997</v>
      </c>
      <c r="B2" s="48" t="s">
        <v>33</v>
      </c>
      <c r="C2" s="1">
        <v>1</v>
      </c>
      <c r="D2" s="28">
        <v>1997</v>
      </c>
      <c r="E2" s="60" t="s">
        <v>812</v>
      </c>
      <c r="F2" s="60" t="s">
        <v>812</v>
      </c>
      <c r="G2" s="60" t="s">
        <v>813</v>
      </c>
      <c r="H2" s="60" t="s">
        <v>812</v>
      </c>
      <c r="I2" s="60" t="s">
        <v>813</v>
      </c>
      <c r="J2" s="60" t="s">
        <v>814</v>
      </c>
      <c r="K2" s="60" t="s">
        <v>812</v>
      </c>
    </row>
    <row r="3" spans="1:11">
      <c r="A3" t="str">
        <f t="shared" ref="A3:A34" si="0">B3&amp;D3</f>
        <v>Bannister et al.2001</v>
      </c>
      <c r="B3" s="48" t="s">
        <v>44</v>
      </c>
      <c r="C3" s="1">
        <v>2</v>
      </c>
      <c r="D3" s="28">
        <v>2001</v>
      </c>
      <c r="E3" s="1" t="s">
        <v>812</v>
      </c>
      <c r="F3" s="1" t="s">
        <v>814</v>
      </c>
      <c r="G3" s="1" t="s">
        <v>812</v>
      </c>
      <c r="H3" s="1" t="s">
        <v>812</v>
      </c>
      <c r="I3" s="1" t="s">
        <v>812</v>
      </c>
      <c r="J3" s="1" t="s">
        <v>812</v>
      </c>
      <c r="K3" s="1" t="s">
        <v>812</v>
      </c>
    </row>
    <row r="4" spans="1:11">
      <c r="A4" t="str">
        <f t="shared" si="0"/>
        <v>Nelskyla et al.2001</v>
      </c>
      <c r="B4" s="49" t="s">
        <v>799</v>
      </c>
      <c r="C4" s="28">
        <v>107</v>
      </c>
      <c r="D4" s="39">
        <v>2001</v>
      </c>
      <c r="E4" s="91" t="s">
        <v>814</v>
      </c>
      <c r="F4" s="60" t="s">
        <v>814</v>
      </c>
      <c r="G4" s="60" t="s">
        <v>813</v>
      </c>
      <c r="H4" s="91" t="s">
        <v>814</v>
      </c>
      <c r="I4" s="60" t="s">
        <v>812</v>
      </c>
      <c r="J4" s="60" t="s">
        <v>814</v>
      </c>
      <c r="K4" s="60" t="s">
        <v>812</v>
      </c>
    </row>
    <row r="5" spans="1:11">
      <c r="A5" t="str">
        <f t="shared" si="0"/>
        <v>Wong et al.2002</v>
      </c>
      <c r="B5" s="48" t="s">
        <v>69</v>
      </c>
      <c r="C5" s="1">
        <v>3</v>
      </c>
      <c r="D5" s="28">
        <v>2002</v>
      </c>
      <c r="E5" s="1" t="s">
        <v>813</v>
      </c>
      <c r="F5" s="1" t="s">
        <v>814</v>
      </c>
      <c r="G5" s="1" t="s">
        <v>813</v>
      </c>
      <c r="H5" s="1" t="s">
        <v>812</v>
      </c>
      <c r="I5" s="1" t="s">
        <v>813</v>
      </c>
      <c r="J5" s="1" t="s">
        <v>814</v>
      </c>
      <c r="K5" s="1" t="s">
        <v>812</v>
      </c>
    </row>
    <row r="6" spans="1:11">
      <c r="A6" t="str">
        <f t="shared" si="0"/>
        <v>Assare et al.2002</v>
      </c>
      <c r="B6" s="48" t="s">
        <v>774</v>
      </c>
      <c r="C6" s="28">
        <v>95</v>
      </c>
      <c r="D6" s="28">
        <v>2002</v>
      </c>
      <c r="E6" s="1" t="s">
        <v>814</v>
      </c>
      <c r="F6" s="40" t="s">
        <v>814</v>
      </c>
      <c r="G6" s="1" t="s">
        <v>813</v>
      </c>
      <c r="H6" s="1" t="s">
        <v>814</v>
      </c>
      <c r="I6" s="1" t="s">
        <v>812</v>
      </c>
      <c r="J6" s="1" t="s">
        <v>814</v>
      </c>
      <c r="K6" s="1" t="s">
        <v>812</v>
      </c>
    </row>
    <row r="7" spans="1:11">
      <c r="A7" t="str">
        <f t="shared" si="0"/>
        <v>Puri et al.2003</v>
      </c>
      <c r="B7" s="48" t="s">
        <v>82</v>
      </c>
      <c r="C7" s="1">
        <v>4</v>
      </c>
      <c r="D7" s="28">
        <v>2003</v>
      </c>
      <c r="E7" s="1" t="s">
        <v>812</v>
      </c>
      <c r="F7" s="1" t="s">
        <v>812</v>
      </c>
      <c r="G7" s="1" t="s">
        <v>812</v>
      </c>
      <c r="H7" s="1" t="s">
        <v>812</v>
      </c>
      <c r="I7" s="1" t="s">
        <v>812</v>
      </c>
      <c r="J7" s="1" t="s">
        <v>812</v>
      </c>
      <c r="K7" s="1" t="s">
        <v>812</v>
      </c>
    </row>
    <row r="8" spans="1:11">
      <c r="A8" t="str">
        <f t="shared" si="0"/>
        <v>Recart et al.2003</v>
      </c>
      <c r="B8" s="48" t="s">
        <v>92</v>
      </c>
      <c r="C8" s="1">
        <v>5</v>
      </c>
      <c r="D8" s="28">
        <v>2003</v>
      </c>
      <c r="E8" s="1" t="s">
        <v>814</v>
      </c>
      <c r="F8" s="1" t="s">
        <v>812</v>
      </c>
      <c r="G8" s="1" t="s">
        <v>812</v>
      </c>
      <c r="H8" s="1" t="s">
        <v>812</v>
      </c>
      <c r="I8" s="1" t="s">
        <v>812</v>
      </c>
      <c r="J8" s="1" t="s">
        <v>812</v>
      </c>
      <c r="K8" s="1" t="s">
        <v>812</v>
      </c>
    </row>
    <row r="9" spans="1:11">
      <c r="A9" t="str">
        <f t="shared" si="0"/>
        <v>Kreuer et al.2003</v>
      </c>
      <c r="B9" s="10" t="s">
        <v>107</v>
      </c>
      <c r="C9" s="28">
        <v>99</v>
      </c>
      <c r="D9" s="28">
        <v>2003</v>
      </c>
      <c r="E9" s="1" t="s">
        <v>812</v>
      </c>
      <c r="F9" s="1" t="s">
        <v>814</v>
      </c>
      <c r="G9" s="1" t="s">
        <v>813</v>
      </c>
      <c r="H9" s="1" t="s">
        <v>812</v>
      </c>
      <c r="I9" s="1" t="s">
        <v>812</v>
      </c>
      <c r="J9" s="1" t="s">
        <v>814</v>
      </c>
      <c r="K9" s="1" t="s">
        <v>812</v>
      </c>
    </row>
    <row r="10" spans="1:11">
      <c r="A10" t="str">
        <f t="shared" si="0"/>
        <v>Basar et al.2003</v>
      </c>
      <c r="B10" s="49" t="s">
        <v>794</v>
      </c>
      <c r="C10" s="28">
        <v>104</v>
      </c>
      <c r="D10" s="39">
        <v>2003</v>
      </c>
      <c r="E10" s="91" t="s">
        <v>814</v>
      </c>
      <c r="F10" s="60" t="s">
        <v>814</v>
      </c>
      <c r="G10" s="60" t="s">
        <v>813</v>
      </c>
      <c r="H10" s="91" t="s">
        <v>814</v>
      </c>
      <c r="I10" s="60" t="s">
        <v>812</v>
      </c>
      <c r="J10" s="60" t="s">
        <v>814</v>
      </c>
      <c r="K10" s="60" t="s">
        <v>812</v>
      </c>
    </row>
    <row r="11" spans="1:11">
      <c r="A11" t="str">
        <f t="shared" si="0"/>
        <v>Myles et al.2004</v>
      </c>
      <c r="B11" s="48" t="s">
        <v>99</v>
      </c>
      <c r="C11" s="1">
        <v>6</v>
      </c>
      <c r="D11" s="28">
        <v>2004</v>
      </c>
      <c r="E11" s="1" t="s">
        <v>812</v>
      </c>
      <c r="F11" s="1" t="s">
        <v>812</v>
      </c>
      <c r="G11" s="1" t="s">
        <v>812</v>
      </c>
      <c r="H11" s="1" t="s">
        <v>812</v>
      </c>
      <c r="I11" s="1" t="s">
        <v>812</v>
      </c>
      <c r="J11" s="1" t="s">
        <v>812</v>
      </c>
      <c r="K11" s="1" t="s">
        <v>812</v>
      </c>
    </row>
    <row r="12" spans="1:11">
      <c r="A12" t="str">
        <f t="shared" si="0"/>
        <v>White et al.2004</v>
      </c>
      <c r="B12" s="49" t="s">
        <v>790</v>
      </c>
      <c r="C12" s="28">
        <v>103</v>
      </c>
      <c r="D12" s="39">
        <v>2004</v>
      </c>
      <c r="E12" s="29" t="s">
        <v>814</v>
      </c>
      <c r="F12" s="1" t="s">
        <v>814</v>
      </c>
      <c r="G12" s="1" t="s">
        <v>813</v>
      </c>
      <c r="H12" s="1" t="s">
        <v>812</v>
      </c>
      <c r="I12" s="1" t="s">
        <v>812</v>
      </c>
      <c r="J12" s="1" t="s">
        <v>814</v>
      </c>
      <c r="K12" s="1" t="s">
        <v>812</v>
      </c>
    </row>
    <row r="13" spans="1:11">
      <c r="A13" t="str">
        <f t="shared" si="0"/>
        <v>Kreuer et al.2005</v>
      </c>
      <c r="B13" s="48" t="s">
        <v>107</v>
      </c>
      <c r="C13" s="1">
        <v>7</v>
      </c>
      <c r="D13" s="28">
        <v>2005</v>
      </c>
      <c r="E13" s="1" t="s">
        <v>812</v>
      </c>
      <c r="F13" s="1" t="s">
        <v>814</v>
      </c>
      <c r="G13" s="1" t="s">
        <v>813</v>
      </c>
      <c r="H13" s="1" t="s">
        <v>812</v>
      </c>
      <c r="I13" s="1" t="s">
        <v>812</v>
      </c>
      <c r="J13" s="1" t="s">
        <v>814</v>
      </c>
      <c r="K13" s="1" t="s">
        <v>812</v>
      </c>
    </row>
    <row r="14" spans="1:11">
      <c r="A14" t="str">
        <f t="shared" si="0"/>
        <v>Messieha et al.2005</v>
      </c>
      <c r="B14" s="48" t="s">
        <v>116</v>
      </c>
      <c r="C14" s="1">
        <v>8</v>
      </c>
      <c r="D14" s="28">
        <v>2005</v>
      </c>
      <c r="E14" s="1" t="s">
        <v>814</v>
      </c>
      <c r="F14" s="1" t="s">
        <v>814</v>
      </c>
      <c r="G14" s="1" t="s">
        <v>812</v>
      </c>
      <c r="H14" s="1" t="s">
        <v>812</v>
      </c>
      <c r="I14" s="1" t="s">
        <v>812</v>
      </c>
      <c r="J14" s="1" t="s">
        <v>812</v>
      </c>
      <c r="K14" s="1" t="s">
        <v>812</v>
      </c>
    </row>
    <row r="15" spans="1:11">
      <c r="A15" t="str">
        <f t="shared" si="0"/>
        <v>Pavlin et al.2005</v>
      </c>
      <c r="B15" s="48" t="s">
        <v>121</v>
      </c>
      <c r="C15" s="1">
        <v>9</v>
      </c>
      <c r="D15" s="28">
        <v>2005</v>
      </c>
      <c r="E15" s="1" t="s">
        <v>814</v>
      </c>
      <c r="F15" s="1" t="s">
        <v>812</v>
      </c>
      <c r="G15" s="1" t="s">
        <v>812</v>
      </c>
      <c r="H15" s="1" t="s">
        <v>812</v>
      </c>
      <c r="I15" s="1" t="s">
        <v>812</v>
      </c>
      <c r="J15" s="1" t="s">
        <v>812</v>
      </c>
      <c r="K15" s="1" t="s">
        <v>812</v>
      </c>
    </row>
    <row r="16" spans="1:11">
      <c r="A16" t="str">
        <f t="shared" si="0"/>
        <v>Bruhn et al.2005</v>
      </c>
      <c r="B16" s="48" t="s">
        <v>777</v>
      </c>
      <c r="C16" s="28">
        <v>96</v>
      </c>
      <c r="D16" s="28">
        <v>2005</v>
      </c>
      <c r="E16" s="1" t="s">
        <v>812</v>
      </c>
      <c r="F16" s="1" t="s">
        <v>814</v>
      </c>
      <c r="G16" s="1" t="s">
        <v>813</v>
      </c>
      <c r="H16" s="1" t="s">
        <v>812</v>
      </c>
      <c r="I16" s="1" t="s">
        <v>812</v>
      </c>
      <c r="J16" s="1" t="s">
        <v>814</v>
      </c>
      <c r="K16" s="1" t="s">
        <v>812</v>
      </c>
    </row>
    <row r="17" spans="1:11">
      <c r="A17" t="str">
        <f t="shared" si="0"/>
        <v>Boztug et al.2006</v>
      </c>
      <c r="B17" s="48" t="s">
        <v>139</v>
      </c>
      <c r="C17" s="1">
        <v>10</v>
      </c>
      <c r="D17" s="28">
        <v>2006</v>
      </c>
      <c r="E17" s="1" t="s">
        <v>812</v>
      </c>
      <c r="F17" s="1" t="s">
        <v>812</v>
      </c>
      <c r="G17" s="1" t="s">
        <v>812</v>
      </c>
      <c r="H17" s="1" t="s">
        <v>812</v>
      </c>
      <c r="I17" s="1" t="s">
        <v>812</v>
      </c>
      <c r="J17" s="1" t="s">
        <v>812</v>
      </c>
      <c r="K17" s="1" t="s">
        <v>812</v>
      </c>
    </row>
    <row r="18" spans="1:11">
      <c r="A18" t="str">
        <f t="shared" si="0"/>
        <v>Zohar et al.2006</v>
      </c>
      <c r="B18" s="48" t="s">
        <v>146</v>
      </c>
      <c r="C18" s="1">
        <v>11</v>
      </c>
      <c r="D18" s="28">
        <v>2006</v>
      </c>
      <c r="E18" s="1" t="s">
        <v>814</v>
      </c>
      <c r="F18" s="1" t="s">
        <v>814</v>
      </c>
      <c r="G18" s="1" t="s">
        <v>813</v>
      </c>
      <c r="H18" s="1" t="s">
        <v>812</v>
      </c>
      <c r="I18" s="1" t="s">
        <v>812</v>
      </c>
      <c r="J18" s="1" t="s">
        <v>814</v>
      </c>
      <c r="K18" s="1" t="s">
        <v>812</v>
      </c>
    </row>
    <row r="19" spans="1:11">
      <c r="A19" t="str">
        <f t="shared" si="0"/>
        <v>彭艺等2006</v>
      </c>
      <c r="B19" s="121" t="s">
        <v>815</v>
      </c>
      <c r="C19" s="1">
        <v>12</v>
      </c>
      <c r="D19" s="1">
        <v>2006</v>
      </c>
      <c r="E19" s="40" t="s">
        <v>814</v>
      </c>
      <c r="F19" s="40" t="s">
        <v>814</v>
      </c>
      <c r="G19" s="40" t="s">
        <v>814</v>
      </c>
      <c r="H19" s="40" t="s">
        <v>814</v>
      </c>
      <c r="I19" s="40" t="s">
        <v>812</v>
      </c>
      <c r="J19" s="40" t="s">
        <v>812</v>
      </c>
      <c r="K19" s="1" t="s">
        <v>812</v>
      </c>
    </row>
    <row r="20" spans="1:11">
      <c r="A20" t="str">
        <f t="shared" si="0"/>
        <v>Mayer et al.2007</v>
      </c>
      <c r="B20" s="48" t="s">
        <v>156</v>
      </c>
      <c r="C20" s="1">
        <v>13</v>
      </c>
      <c r="D20" s="28">
        <v>2007</v>
      </c>
      <c r="E20" s="1" t="s">
        <v>814</v>
      </c>
      <c r="F20" s="1" t="s">
        <v>812</v>
      </c>
      <c r="G20" s="1" t="s">
        <v>812</v>
      </c>
      <c r="H20" s="1" t="s">
        <v>812</v>
      </c>
      <c r="I20" s="1" t="s">
        <v>812</v>
      </c>
      <c r="J20" s="1" t="s">
        <v>812</v>
      </c>
      <c r="K20" s="1" t="s">
        <v>812</v>
      </c>
    </row>
    <row r="21" spans="1:11">
      <c r="A21" t="str">
        <f t="shared" si="0"/>
        <v>DeWitt2008</v>
      </c>
      <c r="B21" s="48" t="s">
        <v>164</v>
      </c>
      <c r="C21" s="1">
        <v>14</v>
      </c>
      <c r="D21" s="28">
        <v>2008</v>
      </c>
      <c r="E21" s="1" t="s">
        <v>812</v>
      </c>
      <c r="F21" s="1" t="s">
        <v>814</v>
      </c>
      <c r="G21" s="1" t="s">
        <v>812</v>
      </c>
      <c r="H21" s="1" t="s">
        <v>812</v>
      </c>
      <c r="I21" s="1" t="s">
        <v>812</v>
      </c>
      <c r="J21" s="1" t="s">
        <v>812</v>
      </c>
      <c r="K21" s="1" t="s">
        <v>812</v>
      </c>
    </row>
    <row r="22" spans="1:11">
      <c r="A22" t="str">
        <f t="shared" si="0"/>
        <v>Ibraheim et al.2008</v>
      </c>
      <c r="B22" s="48" t="s">
        <v>171</v>
      </c>
      <c r="C22" s="1">
        <v>15</v>
      </c>
      <c r="D22" s="28">
        <v>2008</v>
      </c>
      <c r="E22" s="1" t="s">
        <v>814</v>
      </c>
      <c r="F22" s="1" t="s">
        <v>814</v>
      </c>
      <c r="G22" s="1" t="s">
        <v>813</v>
      </c>
      <c r="H22" s="1" t="s">
        <v>814</v>
      </c>
      <c r="I22" s="1" t="s">
        <v>812</v>
      </c>
      <c r="J22" s="1" t="s">
        <v>814</v>
      </c>
      <c r="K22" s="1" t="s">
        <v>812</v>
      </c>
    </row>
    <row r="23" spans="1:11">
      <c r="A23" t="str">
        <f t="shared" si="0"/>
        <v>蒋亚峰等2009</v>
      </c>
      <c r="B23" s="121" t="s">
        <v>816</v>
      </c>
      <c r="C23" s="1">
        <v>17</v>
      </c>
      <c r="D23" s="1">
        <v>2009</v>
      </c>
      <c r="E23" s="40" t="s">
        <v>812</v>
      </c>
      <c r="F23" s="40" t="s">
        <v>814</v>
      </c>
      <c r="G23" s="40" t="s">
        <v>814</v>
      </c>
      <c r="H23" s="40" t="s">
        <v>814</v>
      </c>
      <c r="I23" s="40" t="s">
        <v>812</v>
      </c>
      <c r="J23" s="40" t="s">
        <v>812</v>
      </c>
      <c r="K23" s="1" t="s">
        <v>812</v>
      </c>
    </row>
    <row r="24" spans="1:11">
      <c r="A24" t="str">
        <f t="shared" si="0"/>
        <v>杨宁2009</v>
      </c>
      <c r="B24" s="121" t="s">
        <v>817</v>
      </c>
      <c r="C24" s="1">
        <v>16</v>
      </c>
      <c r="D24" s="1">
        <v>2009</v>
      </c>
      <c r="E24" s="40" t="s">
        <v>814</v>
      </c>
      <c r="F24" s="40" t="s">
        <v>814</v>
      </c>
      <c r="G24" s="40" t="s">
        <v>814</v>
      </c>
      <c r="H24" s="40" t="s">
        <v>814</v>
      </c>
      <c r="I24" s="40" t="s">
        <v>812</v>
      </c>
      <c r="J24" s="40" t="s">
        <v>812</v>
      </c>
      <c r="K24" s="1" t="s">
        <v>812</v>
      </c>
    </row>
    <row r="25" spans="1:11">
      <c r="A25" t="str">
        <f t="shared" si="0"/>
        <v>Kamal et al.2009</v>
      </c>
      <c r="B25" s="48" t="s">
        <v>780</v>
      </c>
      <c r="C25" s="28">
        <v>98</v>
      </c>
      <c r="D25" s="28">
        <v>2009</v>
      </c>
      <c r="E25" s="1" t="s">
        <v>814</v>
      </c>
      <c r="F25" s="1" t="s">
        <v>814</v>
      </c>
      <c r="G25" s="1" t="s">
        <v>813</v>
      </c>
      <c r="H25" s="1" t="s">
        <v>814</v>
      </c>
      <c r="I25" s="1" t="s">
        <v>812</v>
      </c>
      <c r="J25" s="1" t="s">
        <v>814</v>
      </c>
      <c r="K25" s="1" t="s">
        <v>812</v>
      </c>
    </row>
    <row r="26" spans="1:11">
      <c r="A26" t="str">
        <f t="shared" si="0"/>
        <v>徐源2010</v>
      </c>
      <c r="B26" s="125" t="s">
        <v>818</v>
      </c>
      <c r="C26" s="1">
        <v>18</v>
      </c>
      <c r="D26" s="1">
        <v>2010</v>
      </c>
      <c r="E26" s="1" t="s">
        <v>814</v>
      </c>
      <c r="F26" s="40" t="s">
        <v>814</v>
      </c>
      <c r="G26" s="1" t="s">
        <v>814</v>
      </c>
      <c r="H26" s="1" t="s">
        <v>814</v>
      </c>
      <c r="I26" s="1" t="s">
        <v>812</v>
      </c>
      <c r="J26" s="1" t="s">
        <v>812</v>
      </c>
      <c r="K26" s="1" t="s">
        <v>812</v>
      </c>
    </row>
    <row r="27" spans="1:11">
      <c r="A27" t="str">
        <f t="shared" si="0"/>
        <v>Ellerkmann et al.2010</v>
      </c>
      <c r="B27" s="48" t="s">
        <v>779</v>
      </c>
      <c r="C27" s="28">
        <v>97</v>
      </c>
      <c r="D27" s="28">
        <v>2010</v>
      </c>
      <c r="E27" s="1" t="s">
        <v>812</v>
      </c>
      <c r="F27" s="1" t="s">
        <v>814</v>
      </c>
      <c r="G27" s="1" t="s">
        <v>813</v>
      </c>
      <c r="H27" s="1" t="s">
        <v>814</v>
      </c>
      <c r="I27" s="1" t="s">
        <v>812</v>
      </c>
      <c r="J27" s="1" t="s">
        <v>814</v>
      </c>
      <c r="K27" s="1" t="s">
        <v>812</v>
      </c>
    </row>
    <row r="28" spans="1:11">
      <c r="A28" t="str">
        <f t="shared" si="0"/>
        <v>Liao et al.2011</v>
      </c>
      <c r="B28" s="48" t="s">
        <v>263</v>
      </c>
      <c r="C28" s="1">
        <v>19</v>
      </c>
      <c r="D28" s="28">
        <v>2011</v>
      </c>
      <c r="E28" s="1" t="s">
        <v>812</v>
      </c>
      <c r="F28" s="1" t="s">
        <v>814</v>
      </c>
      <c r="G28" s="1" t="s">
        <v>812</v>
      </c>
      <c r="H28" s="1" t="s">
        <v>812</v>
      </c>
      <c r="I28" s="1" t="s">
        <v>812</v>
      </c>
      <c r="J28" s="1" t="s">
        <v>812</v>
      </c>
      <c r="K28" s="1" t="s">
        <v>812</v>
      </c>
    </row>
    <row r="29" spans="1:11">
      <c r="A29" t="str">
        <f t="shared" si="0"/>
        <v>Zhang et al.2011</v>
      </c>
      <c r="B29" s="48" t="s">
        <v>275</v>
      </c>
      <c r="C29" s="1">
        <v>20</v>
      </c>
      <c r="D29" s="28">
        <v>2011</v>
      </c>
      <c r="E29" s="1" t="s">
        <v>814</v>
      </c>
      <c r="F29" s="1" t="s">
        <v>814</v>
      </c>
      <c r="G29" s="1" t="s">
        <v>813</v>
      </c>
      <c r="H29" s="1" t="s">
        <v>814</v>
      </c>
      <c r="I29" s="1" t="s">
        <v>812</v>
      </c>
      <c r="J29" s="1" t="s">
        <v>814</v>
      </c>
      <c r="K29" s="1" t="s">
        <v>812</v>
      </c>
    </row>
    <row r="30" spans="1:11">
      <c r="A30" t="str">
        <f t="shared" si="0"/>
        <v>陈金篆2011</v>
      </c>
      <c r="B30" s="126" t="s">
        <v>249</v>
      </c>
      <c r="C30" s="1">
        <v>25</v>
      </c>
      <c r="D30" s="1">
        <v>2011</v>
      </c>
      <c r="E30" s="1" t="s">
        <v>814</v>
      </c>
      <c r="F30" s="1" t="s">
        <v>814</v>
      </c>
      <c r="G30" s="1" t="s">
        <v>814</v>
      </c>
      <c r="H30" s="1" t="s">
        <v>814</v>
      </c>
      <c r="I30" s="1" t="s">
        <v>812</v>
      </c>
      <c r="J30" s="1" t="s">
        <v>812</v>
      </c>
      <c r="K30" s="1" t="s">
        <v>812</v>
      </c>
    </row>
    <row r="31" spans="1:11">
      <c r="A31" t="str">
        <f t="shared" si="0"/>
        <v>李坤2011</v>
      </c>
      <c r="B31" s="126" t="s">
        <v>819</v>
      </c>
      <c r="C31" s="1">
        <v>21</v>
      </c>
      <c r="D31" s="1">
        <v>2011</v>
      </c>
      <c r="E31" s="1" t="s">
        <v>814</v>
      </c>
      <c r="F31" s="1" t="s">
        <v>814</v>
      </c>
      <c r="G31" s="1" t="s">
        <v>814</v>
      </c>
      <c r="H31" s="1" t="s">
        <v>814</v>
      </c>
      <c r="I31" s="1" t="s">
        <v>812</v>
      </c>
      <c r="J31" s="1" t="s">
        <v>812</v>
      </c>
      <c r="K31" s="1" t="s">
        <v>812</v>
      </c>
    </row>
    <row r="32" spans="1:11">
      <c r="A32" t="str">
        <f t="shared" si="0"/>
        <v>刘稚媛2011</v>
      </c>
      <c r="B32" s="126" t="s">
        <v>224</v>
      </c>
      <c r="C32" s="1">
        <v>22</v>
      </c>
      <c r="D32" s="1">
        <v>2011</v>
      </c>
      <c r="E32" s="1" t="s">
        <v>812</v>
      </c>
      <c r="F32" s="1" t="s">
        <v>814</v>
      </c>
      <c r="G32" s="1" t="s">
        <v>814</v>
      </c>
      <c r="H32" s="1" t="s">
        <v>814</v>
      </c>
      <c r="I32" s="1" t="s">
        <v>812</v>
      </c>
      <c r="J32" s="1" t="s">
        <v>812</v>
      </c>
      <c r="K32" s="1" t="s">
        <v>812</v>
      </c>
    </row>
    <row r="33" spans="1:11">
      <c r="A33" t="str">
        <f t="shared" si="0"/>
        <v>沈艳喜2011</v>
      </c>
      <c r="B33" s="126" t="s">
        <v>255</v>
      </c>
      <c r="C33" s="1">
        <v>26</v>
      </c>
      <c r="D33" s="1">
        <v>2011</v>
      </c>
      <c r="E33" s="1" t="s">
        <v>814</v>
      </c>
      <c r="F33" s="1" t="s">
        <v>814</v>
      </c>
      <c r="G33" s="1" t="s">
        <v>814</v>
      </c>
      <c r="H33" s="1" t="s">
        <v>814</v>
      </c>
      <c r="I33" s="1" t="s">
        <v>812</v>
      </c>
      <c r="J33" s="1" t="s">
        <v>812</v>
      </c>
      <c r="K33" s="1" t="s">
        <v>812</v>
      </c>
    </row>
    <row r="34" spans="1:11">
      <c r="A34" t="str">
        <f t="shared" si="0"/>
        <v>王占天2011</v>
      </c>
      <c r="B34" s="126" t="s">
        <v>241</v>
      </c>
      <c r="C34" s="1">
        <v>24</v>
      </c>
      <c r="D34" s="1">
        <v>2011</v>
      </c>
      <c r="E34" s="1" t="s">
        <v>814</v>
      </c>
      <c r="F34" s="1" t="s">
        <v>814</v>
      </c>
      <c r="G34" s="1" t="s">
        <v>814</v>
      </c>
      <c r="H34" s="1" t="s">
        <v>814</v>
      </c>
      <c r="I34" s="1" t="s">
        <v>812</v>
      </c>
      <c r="J34" s="1" t="s">
        <v>812</v>
      </c>
      <c r="K34" s="1" t="s">
        <v>812</v>
      </c>
    </row>
    <row r="35" spans="1:11">
      <c r="A35" t="str">
        <f t="shared" ref="A35:A44" si="1">B35&amp;D35</f>
        <v>吴刚2011</v>
      </c>
      <c r="B35" s="126" t="s">
        <v>259</v>
      </c>
      <c r="C35" s="1">
        <v>27</v>
      </c>
      <c r="D35" s="1">
        <v>2011</v>
      </c>
      <c r="E35" s="1" t="s">
        <v>813</v>
      </c>
      <c r="F35" s="1" t="s">
        <v>814</v>
      </c>
      <c r="G35" s="1" t="s">
        <v>814</v>
      </c>
      <c r="H35" s="1" t="s">
        <v>814</v>
      </c>
      <c r="I35" s="1" t="s">
        <v>812</v>
      </c>
      <c r="J35" s="1" t="s">
        <v>812</v>
      </c>
      <c r="K35" s="1" t="s">
        <v>812</v>
      </c>
    </row>
    <row r="36" spans="1:11">
      <c r="A36" t="str">
        <f t="shared" si="1"/>
        <v>张伟2011</v>
      </c>
      <c r="B36" s="126" t="s">
        <v>234</v>
      </c>
      <c r="C36" s="1">
        <v>23</v>
      </c>
      <c r="D36" s="1">
        <v>2011</v>
      </c>
      <c r="E36" s="1" t="s">
        <v>814</v>
      </c>
      <c r="F36" s="1" t="s">
        <v>814</v>
      </c>
      <c r="G36" s="1" t="s">
        <v>814</v>
      </c>
      <c r="H36" s="1" t="s">
        <v>814</v>
      </c>
      <c r="I36" s="1" t="s">
        <v>812</v>
      </c>
      <c r="J36" s="1" t="s">
        <v>812</v>
      </c>
      <c r="K36" s="1" t="s">
        <v>812</v>
      </c>
    </row>
    <row r="37" spans="1:11">
      <c r="A37" t="str">
        <f t="shared" si="1"/>
        <v>Mashour et al.2012</v>
      </c>
      <c r="B37" s="127" t="s">
        <v>280</v>
      </c>
      <c r="C37" s="1">
        <v>28</v>
      </c>
      <c r="D37" s="55">
        <v>2012</v>
      </c>
      <c r="E37" s="1" t="s">
        <v>812</v>
      </c>
      <c r="F37" s="1" t="s">
        <v>812</v>
      </c>
      <c r="G37" s="1" t="s">
        <v>812</v>
      </c>
      <c r="H37" s="1" t="s">
        <v>812</v>
      </c>
      <c r="I37" s="1" t="s">
        <v>812</v>
      </c>
      <c r="J37" s="1" t="s">
        <v>812</v>
      </c>
      <c r="K37" s="1" t="s">
        <v>812</v>
      </c>
    </row>
    <row r="38" spans="1:11">
      <c r="A38" t="str">
        <f t="shared" si="1"/>
        <v>Persec et al.2012</v>
      </c>
      <c r="B38" s="48" t="s">
        <v>300</v>
      </c>
      <c r="C38" s="1">
        <v>29</v>
      </c>
      <c r="D38" s="28">
        <v>2012</v>
      </c>
      <c r="E38" s="1" t="s">
        <v>812</v>
      </c>
      <c r="F38" s="1" t="s">
        <v>814</v>
      </c>
      <c r="G38" s="1" t="s">
        <v>812</v>
      </c>
      <c r="H38" s="1" t="s">
        <v>812</v>
      </c>
      <c r="I38" s="1" t="s">
        <v>812</v>
      </c>
      <c r="J38" s="1" t="s">
        <v>812</v>
      </c>
      <c r="K38" s="1" t="s">
        <v>812</v>
      </c>
    </row>
    <row r="39" spans="1:11">
      <c r="A39" t="str">
        <f t="shared" si="1"/>
        <v>Radtke2013</v>
      </c>
      <c r="B39" s="98" t="s">
        <v>820</v>
      </c>
      <c r="C39" s="1">
        <v>92</v>
      </c>
      <c r="D39" s="1">
        <v>2013</v>
      </c>
      <c r="E39" s="1" t="s">
        <v>812</v>
      </c>
      <c r="F39" s="40" t="s">
        <v>812</v>
      </c>
      <c r="G39" s="1" t="s">
        <v>812</v>
      </c>
      <c r="H39" s="1" t="s">
        <v>812</v>
      </c>
      <c r="I39" s="1" t="s">
        <v>812</v>
      </c>
      <c r="J39" s="1" t="s">
        <v>812</v>
      </c>
      <c r="K39" s="1" t="s">
        <v>814</v>
      </c>
    </row>
    <row r="40" spans="1:11">
      <c r="A40" t="str">
        <f t="shared" si="1"/>
        <v>Bresil et al.2013</v>
      </c>
      <c r="B40" s="48" t="s">
        <v>342</v>
      </c>
      <c r="C40" s="1">
        <v>31</v>
      </c>
      <c r="D40" s="28">
        <v>2013</v>
      </c>
      <c r="E40" s="1" t="s">
        <v>812</v>
      </c>
      <c r="F40" s="1" t="s">
        <v>812</v>
      </c>
      <c r="G40" s="1" t="s">
        <v>812</v>
      </c>
      <c r="H40" s="1" t="s">
        <v>812</v>
      </c>
      <c r="I40" s="1" t="s">
        <v>813</v>
      </c>
      <c r="J40" s="1" t="s">
        <v>812</v>
      </c>
      <c r="K40" s="1" t="s">
        <v>812</v>
      </c>
    </row>
    <row r="41" spans="1:11">
      <c r="A41" t="str">
        <f t="shared" si="1"/>
        <v>Chan et al.2013</v>
      </c>
      <c r="B41" s="48" t="s">
        <v>331</v>
      </c>
      <c r="C41" s="1">
        <v>30</v>
      </c>
      <c r="D41" s="28">
        <v>2013</v>
      </c>
      <c r="E41" s="1" t="s">
        <v>812</v>
      </c>
      <c r="F41" s="1" t="s">
        <v>812</v>
      </c>
      <c r="G41" s="1" t="s">
        <v>812</v>
      </c>
      <c r="H41" s="1" t="s">
        <v>812</v>
      </c>
      <c r="I41" s="1" t="s">
        <v>812</v>
      </c>
      <c r="J41" s="1" t="s">
        <v>812</v>
      </c>
      <c r="K41" s="1" t="s">
        <v>812</v>
      </c>
    </row>
    <row r="42" spans="1:11">
      <c r="A42" t="str">
        <f t="shared" si="1"/>
        <v>陈琳2013</v>
      </c>
      <c r="B42" s="128" t="s">
        <v>322</v>
      </c>
      <c r="C42" s="1">
        <v>35</v>
      </c>
      <c r="D42" s="1">
        <v>2013</v>
      </c>
      <c r="E42" s="1" t="s">
        <v>814</v>
      </c>
      <c r="F42" s="1" t="s">
        <v>814</v>
      </c>
      <c r="G42" s="1" t="s">
        <v>814</v>
      </c>
      <c r="H42" s="1" t="s">
        <v>814</v>
      </c>
      <c r="I42" s="1" t="s">
        <v>812</v>
      </c>
      <c r="J42" s="1" t="s">
        <v>812</v>
      </c>
      <c r="K42" s="1" t="s">
        <v>812</v>
      </c>
    </row>
    <row r="43" spans="1:11">
      <c r="A43" t="str">
        <f t="shared" si="1"/>
        <v>刘忠玉2013</v>
      </c>
      <c r="B43" s="128" t="s">
        <v>309</v>
      </c>
      <c r="C43" s="1">
        <v>32</v>
      </c>
      <c r="D43" s="1">
        <v>2013</v>
      </c>
      <c r="E43" s="1" t="s">
        <v>814</v>
      </c>
      <c r="F43" s="1" t="s">
        <v>814</v>
      </c>
      <c r="G43" s="1" t="s">
        <v>814</v>
      </c>
      <c r="H43" s="1" t="s">
        <v>814</v>
      </c>
      <c r="I43" s="1" t="s">
        <v>812</v>
      </c>
      <c r="J43" s="1" t="s">
        <v>812</v>
      </c>
      <c r="K43" s="1" t="s">
        <v>812</v>
      </c>
    </row>
    <row r="44" spans="1:11">
      <c r="A44" t="str">
        <f t="shared" si="1"/>
        <v>苏毅2013</v>
      </c>
      <c r="B44" s="128" t="s">
        <v>311</v>
      </c>
      <c r="C44" s="1">
        <v>33</v>
      </c>
      <c r="D44" s="1">
        <v>2013</v>
      </c>
      <c r="E44" s="1" t="s">
        <v>814</v>
      </c>
      <c r="F44" s="1" t="s">
        <v>814</v>
      </c>
      <c r="G44" s="1" t="s">
        <v>814</v>
      </c>
      <c r="H44" s="1" t="s">
        <v>814</v>
      </c>
      <c r="I44" s="1" t="s">
        <v>812</v>
      </c>
      <c r="J44" s="1" t="s">
        <v>812</v>
      </c>
      <c r="K44" s="1" t="s">
        <v>812</v>
      </c>
    </row>
    <row r="45" spans="1:11">
      <c r="A45" t="str">
        <f t="shared" ref="A45:A75" si="2">B45&amp;D45</f>
        <v>Nitzschke et al.2014</v>
      </c>
      <c r="B45" s="48" t="s">
        <v>395</v>
      </c>
      <c r="C45" s="1">
        <v>36</v>
      </c>
      <c r="D45" s="28">
        <v>2014</v>
      </c>
      <c r="E45" s="1" t="s">
        <v>814</v>
      </c>
      <c r="F45" s="1" t="s">
        <v>814</v>
      </c>
      <c r="G45" s="1" t="s">
        <v>812</v>
      </c>
      <c r="H45" s="1" t="s">
        <v>812</v>
      </c>
      <c r="I45" s="1" t="s">
        <v>812</v>
      </c>
      <c r="J45" s="1" t="s">
        <v>812</v>
      </c>
      <c r="K45" s="1" t="s">
        <v>814</v>
      </c>
    </row>
    <row r="46" spans="1:11">
      <c r="A46" t="str">
        <f t="shared" si="2"/>
        <v>段静辉2014</v>
      </c>
      <c r="B46" s="128" t="s">
        <v>382</v>
      </c>
      <c r="C46" s="1">
        <v>39</v>
      </c>
      <c r="D46" s="1">
        <v>2014</v>
      </c>
      <c r="E46" s="1" t="s">
        <v>814</v>
      </c>
      <c r="F46" s="1" t="s">
        <v>814</v>
      </c>
      <c r="G46" s="1" t="s">
        <v>814</v>
      </c>
      <c r="H46" s="1" t="s">
        <v>814</v>
      </c>
      <c r="I46" s="1" t="s">
        <v>812</v>
      </c>
      <c r="J46" s="1" t="s">
        <v>812</v>
      </c>
      <c r="K46" s="1" t="s">
        <v>812</v>
      </c>
    </row>
    <row r="47" spans="1:11">
      <c r="A47" t="str">
        <f t="shared" si="2"/>
        <v>田悦2014</v>
      </c>
      <c r="B47" s="128" t="s">
        <v>374</v>
      </c>
      <c r="C47" s="1">
        <v>38</v>
      </c>
      <c r="D47" s="1">
        <v>2014</v>
      </c>
      <c r="E47" s="1" t="s">
        <v>812</v>
      </c>
      <c r="F47" s="1" t="s">
        <v>814</v>
      </c>
      <c r="G47" s="1" t="s">
        <v>814</v>
      </c>
      <c r="H47" s="1" t="s">
        <v>814</v>
      </c>
      <c r="I47" s="1" t="s">
        <v>812</v>
      </c>
      <c r="J47" s="1" t="s">
        <v>812</v>
      </c>
      <c r="K47" s="1" t="s">
        <v>812</v>
      </c>
    </row>
    <row r="48" spans="1:11">
      <c r="A48" t="str">
        <f t="shared" si="2"/>
        <v>Mozafari et al.2014</v>
      </c>
      <c r="B48" s="48" t="s">
        <v>784</v>
      </c>
      <c r="C48" s="28">
        <v>100</v>
      </c>
      <c r="D48" s="28">
        <v>2014</v>
      </c>
      <c r="E48" s="1" t="s">
        <v>812</v>
      </c>
      <c r="F48" s="1" t="s">
        <v>814</v>
      </c>
      <c r="G48" s="1" t="s">
        <v>813</v>
      </c>
      <c r="H48" s="1" t="s">
        <v>814</v>
      </c>
      <c r="I48" s="1" t="s">
        <v>812</v>
      </c>
      <c r="J48" s="1" t="s">
        <v>814</v>
      </c>
      <c r="K48" s="1" t="s">
        <v>812</v>
      </c>
    </row>
    <row r="49" spans="1:11">
      <c r="A49" t="str">
        <f t="shared" si="2"/>
        <v>Guo et al2015</v>
      </c>
      <c r="B49" s="48" t="s">
        <v>821</v>
      </c>
      <c r="C49" s="1">
        <v>40</v>
      </c>
      <c r="D49" s="28">
        <v>2015</v>
      </c>
      <c r="E49" s="1" t="s">
        <v>812</v>
      </c>
      <c r="F49" s="1" t="s">
        <v>814</v>
      </c>
      <c r="G49" s="1" t="s">
        <v>813</v>
      </c>
      <c r="H49" s="1" t="s">
        <v>814</v>
      </c>
      <c r="I49" s="1" t="s">
        <v>812</v>
      </c>
      <c r="J49" s="1" t="s">
        <v>814</v>
      </c>
      <c r="K49" s="1" t="s">
        <v>812</v>
      </c>
    </row>
    <row r="50" spans="1:11">
      <c r="A50" t="str">
        <f t="shared" si="2"/>
        <v>Sargin et al.2015</v>
      </c>
      <c r="B50" s="48" t="s">
        <v>409</v>
      </c>
      <c r="C50" s="1">
        <v>41</v>
      </c>
      <c r="D50" s="28">
        <v>2015</v>
      </c>
      <c r="E50" s="1" t="s">
        <v>812</v>
      </c>
      <c r="F50" s="1" t="s">
        <v>814</v>
      </c>
      <c r="G50" s="1" t="s">
        <v>812</v>
      </c>
      <c r="H50" s="1" t="s">
        <v>812</v>
      </c>
      <c r="I50" s="1" t="s">
        <v>812</v>
      </c>
      <c r="J50" s="1" t="s">
        <v>812</v>
      </c>
      <c r="K50" s="1" t="s">
        <v>812</v>
      </c>
    </row>
    <row r="51" spans="1:11">
      <c r="A51" t="str">
        <f t="shared" si="2"/>
        <v>杜卫东2015</v>
      </c>
      <c r="B51" s="128" t="s">
        <v>440</v>
      </c>
      <c r="C51" s="1">
        <v>45</v>
      </c>
      <c r="D51" s="1">
        <v>2015</v>
      </c>
      <c r="E51" s="1" t="s">
        <v>812</v>
      </c>
      <c r="F51" s="1" t="s">
        <v>814</v>
      </c>
      <c r="G51" s="1" t="s">
        <v>814</v>
      </c>
      <c r="H51" s="1" t="s">
        <v>812</v>
      </c>
      <c r="I51" s="1" t="s">
        <v>812</v>
      </c>
      <c r="J51" s="1" t="s">
        <v>812</v>
      </c>
      <c r="K51" s="1" t="s">
        <v>812</v>
      </c>
    </row>
    <row r="52" spans="1:11">
      <c r="A52" t="str">
        <f t="shared" si="2"/>
        <v>姜蓉2015</v>
      </c>
      <c r="B52" s="128" t="s">
        <v>448</v>
      </c>
      <c r="C52" s="1">
        <v>46</v>
      </c>
      <c r="D52" s="1">
        <v>2015</v>
      </c>
      <c r="E52" s="1" t="s">
        <v>812</v>
      </c>
      <c r="F52" s="1" t="s">
        <v>812</v>
      </c>
      <c r="G52" s="1" t="s">
        <v>814</v>
      </c>
      <c r="H52" s="1" t="s">
        <v>814</v>
      </c>
      <c r="I52" s="1" t="s">
        <v>812</v>
      </c>
      <c r="J52" s="1" t="s">
        <v>812</v>
      </c>
      <c r="K52" s="1" t="s">
        <v>812</v>
      </c>
    </row>
    <row r="53" spans="1:11">
      <c r="A53" t="str">
        <f t="shared" si="2"/>
        <v>蒋耀光2015</v>
      </c>
      <c r="B53" s="128" t="s">
        <v>421</v>
      </c>
      <c r="C53" s="1">
        <v>43</v>
      </c>
      <c r="D53" s="1">
        <v>2015</v>
      </c>
      <c r="E53" s="1" t="s">
        <v>814</v>
      </c>
      <c r="F53" s="1" t="s">
        <v>814</v>
      </c>
      <c r="G53" s="1" t="s">
        <v>814</v>
      </c>
      <c r="H53" s="1" t="s">
        <v>814</v>
      </c>
      <c r="I53" s="1" t="s">
        <v>812</v>
      </c>
      <c r="J53" s="1" t="s">
        <v>812</v>
      </c>
      <c r="K53" s="1" t="s">
        <v>812</v>
      </c>
    </row>
    <row r="54" spans="1:11">
      <c r="A54" t="str">
        <f t="shared" si="2"/>
        <v>刘云青2015</v>
      </c>
      <c r="B54" s="128" t="s">
        <v>434</v>
      </c>
      <c r="C54" s="1">
        <v>44</v>
      </c>
      <c r="D54" s="1">
        <v>2015</v>
      </c>
      <c r="E54" s="1" t="s">
        <v>813</v>
      </c>
      <c r="F54" s="1" t="s">
        <v>814</v>
      </c>
      <c r="G54" s="1" t="s">
        <v>814</v>
      </c>
      <c r="H54" s="1" t="s">
        <v>814</v>
      </c>
      <c r="I54" s="1" t="s">
        <v>812</v>
      </c>
      <c r="J54" s="1" t="s">
        <v>812</v>
      </c>
      <c r="K54" s="1" t="s">
        <v>812</v>
      </c>
    </row>
    <row r="55" spans="1:11">
      <c r="A55" t="str">
        <f t="shared" si="2"/>
        <v>齐金莲2015</v>
      </c>
      <c r="B55" s="128" t="s">
        <v>458</v>
      </c>
      <c r="C55" s="1">
        <v>47</v>
      </c>
      <c r="D55" s="1">
        <v>2015</v>
      </c>
      <c r="E55" s="1" t="s">
        <v>814</v>
      </c>
      <c r="F55" s="1" t="s">
        <v>814</v>
      </c>
      <c r="G55" s="1" t="s">
        <v>812</v>
      </c>
      <c r="H55" s="1" t="s">
        <v>814</v>
      </c>
      <c r="I55" s="1" t="s">
        <v>812</v>
      </c>
      <c r="J55" s="1" t="s">
        <v>812</v>
      </c>
      <c r="K55" s="1" t="s">
        <v>812</v>
      </c>
    </row>
    <row r="56" spans="1:11">
      <c r="A56" t="str">
        <f t="shared" si="2"/>
        <v>姚莺2015</v>
      </c>
      <c r="B56" s="128" t="s">
        <v>417</v>
      </c>
      <c r="C56" s="1">
        <v>42</v>
      </c>
      <c r="D56" s="1">
        <v>2015</v>
      </c>
      <c r="E56" s="1" t="s">
        <v>812</v>
      </c>
      <c r="F56" s="1" t="s">
        <v>814</v>
      </c>
      <c r="G56" s="1" t="s">
        <v>814</v>
      </c>
      <c r="H56" s="1" t="s">
        <v>814</v>
      </c>
      <c r="I56" s="1" t="s">
        <v>812</v>
      </c>
      <c r="J56" s="1" t="s">
        <v>812</v>
      </c>
      <c r="K56" s="1" t="s">
        <v>812</v>
      </c>
    </row>
    <row r="57" spans="1:11">
      <c r="A57" t="str">
        <f t="shared" si="2"/>
        <v>钱露露2016</v>
      </c>
      <c r="B57" s="129" t="s">
        <v>475</v>
      </c>
      <c r="C57" s="1">
        <v>49</v>
      </c>
      <c r="D57" s="40">
        <v>2016</v>
      </c>
      <c r="E57" s="40" t="s">
        <v>812</v>
      </c>
      <c r="F57" s="1" t="s">
        <v>814</v>
      </c>
      <c r="G57" s="1" t="s">
        <v>814</v>
      </c>
      <c r="H57" s="1" t="s">
        <v>814</v>
      </c>
      <c r="I57" s="1" t="s">
        <v>812</v>
      </c>
      <c r="J57" s="1" t="s">
        <v>812</v>
      </c>
      <c r="K57" s="1" t="s">
        <v>812</v>
      </c>
    </row>
    <row r="58" spans="1:11">
      <c r="A58" t="str">
        <f t="shared" si="2"/>
        <v>孙占磊2016</v>
      </c>
      <c r="B58" s="129" t="s">
        <v>466</v>
      </c>
      <c r="C58" s="1">
        <v>48</v>
      </c>
      <c r="D58" s="40">
        <v>2016</v>
      </c>
      <c r="E58" s="1" t="s">
        <v>814</v>
      </c>
      <c r="F58" s="1" t="s">
        <v>814</v>
      </c>
      <c r="G58" s="1" t="s">
        <v>814</v>
      </c>
      <c r="H58" s="1" t="s">
        <v>814</v>
      </c>
      <c r="I58" s="1" t="s">
        <v>812</v>
      </c>
      <c r="J58" s="1" t="s">
        <v>812</v>
      </c>
      <c r="K58" s="1" t="s">
        <v>812</v>
      </c>
    </row>
    <row r="59" spans="1:11">
      <c r="A59" t="str">
        <f t="shared" si="2"/>
        <v>Khoshrang et al.2016</v>
      </c>
      <c r="B59" s="49" t="s">
        <v>796</v>
      </c>
      <c r="C59" s="28">
        <v>106</v>
      </c>
      <c r="D59" s="39">
        <v>2016</v>
      </c>
      <c r="E59" s="60" t="s">
        <v>812</v>
      </c>
      <c r="F59" s="60" t="s">
        <v>814</v>
      </c>
      <c r="G59" s="60" t="s">
        <v>813</v>
      </c>
      <c r="H59" s="60" t="s">
        <v>812</v>
      </c>
      <c r="I59" s="60" t="s">
        <v>812</v>
      </c>
      <c r="J59" s="60" t="s">
        <v>814</v>
      </c>
      <c r="K59" s="60" t="s">
        <v>812</v>
      </c>
    </row>
    <row r="60" spans="1:11">
      <c r="A60" t="str">
        <f t="shared" si="2"/>
        <v>郝利娜2017</v>
      </c>
      <c r="B60" s="128" t="s">
        <v>499</v>
      </c>
      <c r="C60" s="1">
        <v>51</v>
      </c>
      <c r="D60" s="1">
        <v>2017</v>
      </c>
      <c r="E60" s="1" t="s">
        <v>812</v>
      </c>
      <c r="F60" s="1" t="s">
        <v>814</v>
      </c>
      <c r="G60" s="1" t="s">
        <v>814</v>
      </c>
      <c r="H60" s="1" t="s">
        <v>814</v>
      </c>
      <c r="I60" s="1" t="s">
        <v>812</v>
      </c>
      <c r="J60" s="1" t="s">
        <v>812</v>
      </c>
      <c r="K60" s="1" t="s">
        <v>812</v>
      </c>
    </row>
    <row r="61" spans="1:11">
      <c r="A61" t="str">
        <f t="shared" si="2"/>
        <v>张晓青2017</v>
      </c>
      <c r="B61" s="128" t="s">
        <v>490</v>
      </c>
      <c r="C61" s="1">
        <v>50</v>
      </c>
      <c r="D61" s="1">
        <v>2017</v>
      </c>
      <c r="E61" s="1" t="s">
        <v>814</v>
      </c>
      <c r="F61" s="1" t="s">
        <v>814</v>
      </c>
      <c r="G61" s="1" t="s">
        <v>814</v>
      </c>
      <c r="H61" s="1" t="s">
        <v>814</v>
      </c>
      <c r="I61" s="1" t="s">
        <v>812</v>
      </c>
      <c r="J61" s="1" t="s">
        <v>812</v>
      </c>
      <c r="K61" s="1" t="s">
        <v>812</v>
      </c>
    </row>
    <row r="62" s="1" customFormat="1" spans="1:11">
      <c r="A62" t="str">
        <f t="shared" si="2"/>
        <v>Rusch et al2018</v>
      </c>
      <c r="B62" s="48" t="s">
        <v>822</v>
      </c>
      <c r="C62" s="1">
        <v>53</v>
      </c>
      <c r="D62" s="28">
        <v>2018</v>
      </c>
      <c r="E62" s="1" t="s">
        <v>812</v>
      </c>
      <c r="F62" s="1" t="s">
        <v>812</v>
      </c>
      <c r="G62" s="1" t="s">
        <v>812</v>
      </c>
      <c r="H62" s="1" t="s">
        <v>812</v>
      </c>
      <c r="I62" s="1" t="s">
        <v>812</v>
      </c>
      <c r="J62" s="1" t="s">
        <v>812</v>
      </c>
      <c r="K62" s="1" t="s">
        <v>812</v>
      </c>
    </row>
    <row r="63" s="1" customFormat="1" spans="1:11">
      <c r="A63" t="str">
        <f t="shared" si="2"/>
        <v>Zhou et al.2018</v>
      </c>
      <c r="B63" s="48" t="s">
        <v>503</v>
      </c>
      <c r="C63" s="1">
        <v>52</v>
      </c>
      <c r="D63" s="28">
        <v>2018</v>
      </c>
      <c r="E63" s="1" t="s">
        <v>812</v>
      </c>
      <c r="F63" s="1" t="s">
        <v>812</v>
      </c>
      <c r="G63" s="1" t="s">
        <v>812</v>
      </c>
      <c r="H63" s="1" t="s">
        <v>812</v>
      </c>
      <c r="I63" s="1" t="s">
        <v>812</v>
      </c>
      <c r="J63" s="1" t="s">
        <v>812</v>
      </c>
      <c r="K63" s="1" t="s">
        <v>812</v>
      </c>
    </row>
    <row r="64" s="1" customFormat="1" spans="1:11">
      <c r="A64" t="str">
        <f t="shared" si="2"/>
        <v>陈星曲2018</v>
      </c>
      <c r="B64" s="128" t="s">
        <v>525</v>
      </c>
      <c r="C64" s="1">
        <v>54</v>
      </c>
      <c r="D64" s="1">
        <v>2018</v>
      </c>
      <c r="E64" s="1" t="s">
        <v>812</v>
      </c>
      <c r="F64" s="1" t="s">
        <v>812</v>
      </c>
      <c r="G64" s="1" t="s">
        <v>812</v>
      </c>
      <c r="H64" s="1" t="s">
        <v>812</v>
      </c>
      <c r="I64" s="1" t="s">
        <v>812</v>
      </c>
      <c r="J64" s="1" t="s">
        <v>812</v>
      </c>
      <c r="K64" s="1" t="s">
        <v>812</v>
      </c>
    </row>
    <row r="65" s="1" customFormat="1" spans="1:11">
      <c r="A65" t="str">
        <f t="shared" si="2"/>
        <v>范龙2018</v>
      </c>
      <c r="B65" s="128" t="s">
        <v>535</v>
      </c>
      <c r="C65" s="1">
        <v>55</v>
      </c>
      <c r="D65" s="1">
        <v>2018</v>
      </c>
      <c r="E65" s="1" t="s">
        <v>812</v>
      </c>
      <c r="F65" s="1" t="s">
        <v>814</v>
      </c>
      <c r="G65" s="1" t="s">
        <v>814</v>
      </c>
      <c r="H65" s="1" t="s">
        <v>814</v>
      </c>
      <c r="I65" s="1" t="s">
        <v>812</v>
      </c>
      <c r="J65" s="1" t="s">
        <v>812</v>
      </c>
      <c r="K65" s="1" t="s">
        <v>812</v>
      </c>
    </row>
    <row r="66" s="1" customFormat="1" spans="1:11">
      <c r="A66" t="str">
        <f t="shared" si="2"/>
        <v>姜景卫2018</v>
      </c>
      <c r="B66" s="128" t="s">
        <v>566</v>
      </c>
      <c r="C66" s="1">
        <v>60</v>
      </c>
      <c r="D66" s="1">
        <v>2018</v>
      </c>
      <c r="E66" s="1" t="s">
        <v>812</v>
      </c>
      <c r="F66" s="1" t="s">
        <v>814</v>
      </c>
      <c r="G66" s="1" t="s">
        <v>814</v>
      </c>
      <c r="H66" s="1" t="s">
        <v>814</v>
      </c>
      <c r="I66" s="1" t="s">
        <v>812</v>
      </c>
      <c r="J66" s="1" t="s">
        <v>812</v>
      </c>
      <c r="K66" s="1" t="s">
        <v>812</v>
      </c>
    </row>
    <row r="67" s="1" customFormat="1" spans="1:11">
      <c r="A67" t="str">
        <f t="shared" si="2"/>
        <v>庞博2018</v>
      </c>
      <c r="B67" s="128" t="s">
        <v>546</v>
      </c>
      <c r="C67" s="1">
        <v>57</v>
      </c>
      <c r="D67" s="1">
        <v>2018</v>
      </c>
      <c r="E67" s="1" t="s">
        <v>813</v>
      </c>
      <c r="F67" s="1" t="s">
        <v>814</v>
      </c>
      <c r="G67" s="1" t="s">
        <v>814</v>
      </c>
      <c r="H67" s="1" t="s">
        <v>814</v>
      </c>
      <c r="I67" s="1" t="s">
        <v>812</v>
      </c>
      <c r="J67" s="1" t="s">
        <v>812</v>
      </c>
      <c r="K67" s="1" t="s">
        <v>812</v>
      </c>
    </row>
    <row r="68" s="1" customFormat="1" spans="1:11">
      <c r="A68" t="str">
        <f t="shared" si="2"/>
        <v>王芳茹2018</v>
      </c>
      <c r="B68" s="128" t="s">
        <v>560</v>
      </c>
      <c r="C68" s="1">
        <v>59</v>
      </c>
      <c r="D68" s="1">
        <v>2018</v>
      </c>
      <c r="E68" s="1" t="s">
        <v>812</v>
      </c>
      <c r="F68" s="1" t="s">
        <v>814</v>
      </c>
      <c r="G68" s="1" t="s">
        <v>814</v>
      </c>
      <c r="H68" s="1" t="s">
        <v>814</v>
      </c>
      <c r="I68" s="1" t="s">
        <v>812</v>
      </c>
      <c r="J68" s="1" t="s">
        <v>812</v>
      </c>
      <c r="K68" s="1" t="s">
        <v>812</v>
      </c>
    </row>
    <row r="69" s="1" customFormat="1" spans="1:11">
      <c r="A69" t="str">
        <f t="shared" si="2"/>
        <v>吴志兰2018</v>
      </c>
      <c r="B69" s="128" t="s">
        <v>542</v>
      </c>
      <c r="C69" s="1">
        <v>56</v>
      </c>
      <c r="D69" s="1">
        <v>2018</v>
      </c>
      <c r="E69" s="1" t="s">
        <v>814</v>
      </c>
      <c r="F69" s="1" t="s">
        <v>814</v>
      </c>
      <c r="G69" s="1" t="s">
        <v>814</v>
      </c>
      <c r="H69" s="1" t="s">
        <v>814</v>
      </c>
      <c r="I69" s="1" t="s">
        <v>812</v>
      </c>
      <c r="J69" s="1" t="s">
        <v>812</v>
      </c>
      <c r="K69" s="1" t="s">
        <v>812</v>
      </c>
    </row>
    <row r="70" s="1" customFormat="1" spans="1:11">
      <c r="A70" t="str">
        <f t="shared" si="2"/>
        <v>叶阮昊2018</v>
      </c>
      <c r="B70" s="128" t="s">
        <v>582</v>
      </c>
      <c r="C70" s="1">
        <v>62</v>
      </c>
      <c r="D70" s="1">
        <v>2018</v>
      </c>
      <c r="E70" s="1" t="s">
        <v>812</v>
      </c>
      <c r="F70" s="1" t="s">
        <v>814</v>
      </c>
      <c r="G70" s="1" t="s">
        <v>814</v>
      </c>
      <c r="H70" s="1" t="s">
        <v>814</v>
      </c>
      <c r="I70" s="1" t="s">
        <v>812</v>
      </c>
      <c r="J70" s="1" t="s">
        <v>812</v>
      </c>
      <c r="K70" s="1" t="s">
        <v>812</v>
      </c>
    </row>
    <row r="71" s="1" customFormat="1" spans="1:11">
      <c r="A71" t="str">
        <f t="shared" si="2"/>
        <v>张琦2018</v>
      </c>
      <c r="B71" s="128" t="s">
        <v>554</v>
      </c>
      <c r="C71" s="1">
        <v>58</v>
      </c>
      <c r="D71" s="1">
        <v>2018</v>
      </c>
      <c r="E71" s="1" t="s">
        <v>814</v>
      </c>
      <c r="F71" s="1" t="s">
        <v>814</v>
      </c>
      <c r="G71" s="1" t="s">
        <v>814</v>
      </c>
      <c r="H71" s="1" t="s">
        <v>814</v>
      </c>
      <c r="I71" s="1" t="s">
        <v>812</v>
      </c>
      <c r="J71" s="1" t="s">
        <v>812</v>
      </c>
      <c r="K71" s="1" t="s">
        <v>812</v>
      </c>
    </row>
    <row r="72" s="1" customFormat="1" spans="1:11">
      <c r="A72" t="str">
        <f t="shared" si="2"/>
        <v>郑晓宁2018</v>
      </c>
      <c r="B72" s="128" t="s">
        <v>574</v>
      </c>
      <c r="C72" s="1">
        <v>61</v>
      </c>
      <c r="D72" s="1">
        <v>2018</v>
      </c>
      <c r="E72" s="1" t="s">
        <v>814</v>
      </c>
      <c r="F72" s="1" t="s">
        <v>814</v>
      </c>
      <c r="G72" s="1" t="s">
        <v>814</v>
      </c>
      <c r="H72" s="1" t="s">
        <v>814</v>
      </c>
      <c r="I72" s="1" t="s">
        <v>812</v>
      </c>
      <c r="J72" s="1" t="s">
        <v>812</v>
      </c>
      <c r="K72" s="1" t="s">
        <v>812</v>
      </c>
    </row>
    <row r="73" s="1" customFormat="1" spans="1:11">
      <c r="A73" t="str">
        <f t="shared" si="2"/>
        <v>Sudhakaran et al.2018</v>
      </c>
      <c r="B73" s="49" t="s">
        <v>786</v>
      </c>
      <c r="C73" s="28">
        <v>102</v>
      </c>
      <c r="D73" s="39">
        <v>2018</v>
      </c>
      <c r="E73" s="1" t="s">
        <v>812</v>
      </c>
      <c r="F73" s="1" t="s">
        <v>814</v>
      </c>
      <c r="G73" s="1" t="s">
        <v>813</v>
      </c>
      <c r="H73" s="29" t="s">
        <v>814</v>
      </c>
      <c r="I73" s="1" t="s">
        <v>812</v>
      </c>
      <c r="J73" s="1" t="s">
        <v>814</v>
      </c>
      <c r="K73" s="1" t="s">
        <v>812</v>
      </c>
    </row>
    <row r="74" s="1" customFormat="1" spans="1:11">
      <c r="A74" t="str">
        <f t="shared" si="2"/>
        <v>Sargin et al.2019</v>
      </c>
      <c r="B74" s="48" t="s">
        <v>409</v>
      </c>
      <c r="C74" s="1">
        <v>63</v>
      </c>
      <c r="D74" s="28">
        <v>2019</v>
      </c>
      <c r="E74" s="1" t="s">
        <v>812</v>
      </c>
      <c r="F74" s="1" t="s">
        <v>812</v>
      </c>
      <c r="G74" s="1" t="s">
        <v>812</v>
      </c>
      <c r="H74" s="1" t="s">
        <v>812</v>
      </c>
      <c r="I74" s="1" t="s">
        <v>812</v>
      </c>
      <c r="J74" s="1" t="s">
        <v>812</v>
      </c>
      <c r="K74" s="1" t="s">
        <v>812</v>
      </c>
    </row>
    <row r="75" s="1" customFormat="1" spans="1:11">
      <c r="A75" t="str">
        <f t="shared" si="2"/>
        <v>Wildes2019</v>
      </c>
      <c r="B75" s="98" t="s">
        <v>769</v>
      </c>
      <c r="C75" s="1">
        <v>94</v>
      </c>
      <c r="D75" s="1">
        <v>2019</v>
      </c>
      <c r="E75" s="1" t="s">
        <v>812</v>
      </c>
      <c r="F75" s="1" t="s">
        <v>812</v>
      </c>
      <c r="G75" s="1" t="s">
        <v>812</v>
      </c>
      <c r="H75" s="1" t="s">
        <v>812</v>
      </c>
      <c r="I75" s="1" t="s">
        <v>812</v>
      </c>
      <c r="J75" s="1" t="s">
        <v>812</v>
      </c>
      <c r="K75" s="1" t="s">
        <v>814</v>
      </c>
    </row>
    <row r="76" s="1" customFormat="1" spans="1:11">
      <c r="A76" t="str">
        <f t="shared" ref="A76:A94" si="3">B76&amp;D76</f>
        <v>高英超2019</v>
      </c>
      <c r="B76" s="121" t="s">
        <v>823</v>
      </c>
      <c r="C76" s="1">
        <v>64</v>
      </c>
      <c r="D76" s="1">
        <v>2019</v>
      </c>
      <c r="E76" s="40" t="s">
        <v>814</v>
      </c>
      <c r="F76" s="40" t="s">
        <v>814</v>
      </c>
      <c r="G76" s="40" t="s">
        <v>814</v>
      </c>
      <c r="H76" s="40" t="s">
        <v>814</v>
      </c>
      <c r="I76" s="40" t="s">
        <v>812</v>
      </c>
      <c r="J76" s="40" t="s">
        <v>812</v>
      </c>
      <c r="K76" s="1" t="s">
        <v>812</v>
      </c>
    </row>
    <row r="77" s="1" customFormat="1" spans="1:11">
      <c r="A77" t="str">
        <f t="shared" si="3"/>
        <v>桂强军等2019</v>
      </c>
      <c r="B77" s="121" t="s">
        <v>824</v>
      </c>
      <c r="C77" s="1">
        <v>68</v>
      </c>
      <c r="D77" s="1">
        <v>2019</v>
      </c>
      <c r="E77" s="40" t="s">
        <v>812</v>
      </c>
      <c r="F77" s="40" t="s">
        <v>814</v>
      </c>
      <c r="G77" s="40" t="s">
        <v>814</v>
      </c>
      <c r="H77" s="40" t="s">
        <v>814</v>
      </c>
      <c r="I77" s="40" t="s">
        <v>812</v>
      </c>
      <c r="J77" s="40" t="s">
        <v>812</v>
      </c>
      <c r="K77" s="1" t="s">
        <v>812</v>
      </c>
    </row>
    <row r="78" s="1" customFormat="1" spans="1:11">
      <c r="A78" t="str">
        <f t="shared" si="3"/>
        <v>刘冰等2019</v>
      </c>
      <c r="B78" s="121" t="s">
        <v>825</v>
      </c>
      <c r="C78" s="1">
        <v>65</v>
      </c>
      <c r="D78" s="1">
        <v>2019</v>
      </c>
      <c r="E78" s="40" t="s">
        <v>812</v>
      </c>
      <c r="F78" s="40" t="s">
        <v>814</v>
      </c>
      <c r="G78" s="40" t="s">
        <v>814</v>
      </c>
      <c r="H78" s="40" t="s">
        <v>814</v>
      </c>
      <c r="I78" s="40" t="s">
        <v>812</v>
      </c>
      <c r="J78" s="40" t="s">
        <v>812</v>
      </c>
      <c r="K78" s="1" t="s">
        <v>812</v>
      </c>
    </row>
    <row r="79" s="1" customFormat="1" spans="1:11">
      <c r="A79" t="str">
        <f t="shared" si="3"/>
        <v>袁秀仪等2019</v>
      </c>
      <c r="B79" s="121" t="s">
        <v>826</v>
      </c>
      <c r="C79" s="1">
        <v>67</v>
      </c>
      <c r="D79" s="1">
        <v>2019</v>
      </c>
      <c r="E79" s="40" t="s">
        <v>812</v>
      </c>
      <c r="F79" s="40" t="s">
        <v>814</v>
      </c>
      <c r="G79" s="40" t="s">
        <v>814</v>
      </c>
      <c r="H79" s="40" t="s">
        <v>814</v>
      </c>
      <c r="I79" s="40" t="s">
        <v>812</v>
      </c>
      <c r="J79" s="40" t="s">
        <v>812</v>
      </c>
      <c r="K79" s="1" t="s">
        <v>812</v>
      </c>
    </row>
    <row r="80" s="1" customFormat="1" spans="1:11">
      <c r="A80" t="str">
        <f t="shared" si="3"/>
        <v>Kunst2020</v>
      </c>
      <c r="B80" s="98" t="s">
        <v>827</v>
      </c>
      <c r="C80" s="1">
        <v>93</v>
      </c>
      <c r="D80" s="1">
        <v>2020</v>
      </c>
      <c r="E80" s="1" t="s">
        <v>812</v>
      </c>
      <c r="F80" s="1" t="s">
        <v>812</v>
      </c>
      <c r="G80" s="1" t="s">
        <v>812</v>
      </c>
      <c r="H80" s="1" t="s">
        <v>812</v>
      </c>
      <c r="I80" s="1" t="s">
        <v>812</v>
      </c>
      <c r="J80" s="1" t="s">
        <v>812</v>
      </c>
      <c r="K80" s="1" t="s">
        <v>814</v>
      </c>
    </row>
    <row r="81" spans="1:11">
      <c r="A81" t="str">
        <f t="shared" si="3"/>
        <v>陈陈燕等2020</v>
      </c>
      <c r="B81" s="126" t="s">
        <v>828</v>
      </c>
      <c r="C81" s="1">
        <v>69</v>
      </c>
      <c r="D81" s="1">
        <v>2020</v>
      </c>
      <c r="E81" s="40" t="s">
        <v>812</v>
      </c>
      <c r="F81" s="40" t="s">
        <v>814</v>
      </c>
      <c r="G81" s="40" t="s">
        <v>814</v>
      </c>
      <c r="H81" s="40" t="s">
        <v>814</v>
      </c>
      <c r="I81" s="40" t="s">
        <v>812</v>
      </c>
      <c r="J81" s="40" t="s">
        <v>812</v>
      </c>
      <c r="K81" s="1" t="s">
        <v>812</v>
      </c>
    </row>
    <row r="82" spans="1:11">
      <c r="A82" t="str">
        <f t="shared" si="3"/>
        <v>陈新凯等2020</v>
      </c>
      <c r="B82" s="121" t="s">
        <v>829</v>
      </c>
      <c r="C82" s="1">
        <v>71</v>
      </c>
      <c r="D82" s="1">
        <v>2020</v>
      </c>
      <c r="E82" s="40" t="s">
        <v>812</v>
      </c>
      <c r="F82" s="40" t="s">
        <v>814</v>
      </c>
      <c r="G82" s="40" t="s">
        <v>814</v>
      </c>
      <c r="H82" s="40" t="s">
        <v>814</v>
      </c>
      <c r="I82" s="40" t="s">
        <v>812</v>
      </c>
      <c r="J82" s="40" t="s">
        <v>812</v>
      </c>
      <c r="K82" s="1" t="s">
        <v>812</v>
      </c>
    </row>
    <row r="83" spans="1:11">
      <c r="A83" t="str">
        <f t="shared" si="3"/>
        <v>李小莉2020</v>
      </c>
      <c r="B83" s="121" t="s">
        <v>830</v>
      </c>
      <c r="C83" s="1">
        <v>72</v>
      </c>
      <c r="D83" s="1">
        <v>2020</v>
      </c>
      <c r="E83" s="40" t="s">
        <v>814</v>
      </c>
      <c r="F83" s="40" t="s">
        <v>814</v>
      </c>
      <c r="G83" s="40" t="s">
        <v>814</v>
      </c>
      <c r="H83" s="40" t="s">
        <v>814</v>
      </c>
      <c r="I83" s="40" t="s">
        <v>812</v>
      </c>
      <c r="J83" s="40" t="s">
        <v>812</v>
      </c>
      <c r="K83" s="1" t="s">
        <v>812</v>
      </c>
    </row>
    <row r="84" spans="1:11">
      <c r="A84" t="str">
        <f t="shared" si="3"/>
        <v>张爱萍等2020</v>
      </c>
      <c r="B84" s="121" t="s">
        <v>831</v>
      </c>
      <c r="C84" s="1">
        <v>70</v>
      </c>
      <c r="D84" s="1">
        <v>2020</v>
      </c>
      <c r="E84" s="40" t="s">
        <v>812</v>
      </c>
      <c r="F84" s="40" t="s">
        <v>814</v>
      </c>
      <c r="G84" s="40" t="s">
        <v>814</v>
      </c>
      <c r="H84" s="40" t="s">
        <v>814</v>
      </c>
      <c r="I84" s="40" t="s">
        <v>812</v>
      </c>
      <c r="J84" s="40" t="s">
        <v>812</v>
      </c>
      <c r="K84" s="1" t="s">
        <v>812</v>
      </c>
    </row>
    <row r="85" spans="1:11">
      <c r="A85" t="str">
        <f t="shared" si="3"/>
        <v>赖翠瑶2020</v>
      </c>
      <c r="B85" s="130" t="s">
        <v>684</v>
      </c>
      <c r="C85" s="60">
        <v>80</v>
      </c>
      <c r="D85" s="39">
        <v>2020</v>
      </c>
      <c r="E85" s="60" t="s">
        <v>812</v>
      </c>
      <c r="F85" s="60" t="s">
        <v>814</v>
      </c>
      <c r="G85" s="60" t="s">
        <v>813</v>
      </c>
      <c r="H85" s="91" t="s">
        <v>814</v>
      </c>
      <c r="I85" s="60" t="s">
        <v>812</v>
      </c>
      <c r="J85" s="60" t="s">
        <v>814</v>
      </c>
      <c r="K85" s="60" t="s">
        <v>812</v>
      </c>
    </row>
    <row r="86" spans="1:11">
      <c r="A86" t="str">
        <f t="shared" si="3"/>
        <v>Brown et al.2021</v>
      </c>
      <c r="B86" s="48" t="s">
        <v>735</v>
      </c>
      <c r="C86" s="1">
        <v>73</v>
      </c>
      <c r="D86" s="28">
        <v>2021</v>
      </c>
      <c r="E86" s="1" t="s">
        <v>812</v>
      </c>
      <c r="F86" s="1" t="s">
        <v>812</v>
      </c>
      <c r="G86" s="1" t="s">
        <v>812</v>
      </c>
      <c r="H86" s="1" t="s">
        <v>812</v>
      </c>
      <c r="I86" s="1" t="s">
        <v>812</v>
      </c>
      <c r="J86" s="1" t="s">
        <v>812</v>
      </c>
      <c r="K86" s="1" t="s">
        <v>812</v>
      </c>
    </row>
    <row r="87" spans="1:11">
      <c r="A87" t="str">
        <f t="shared" si="3"/>
        <v>陈伟涛2021</v>
      </c>
      <c r="B87" s="121" t="s">
        <v>832</v>
      </c>
      <c r="C87" s="1">
        <v>78</v>
      </c>
      <c r="D87" s="1">
        <v>2021</v>
      </c>
      <c r="E87" s="40" t="s">
        <v>814</v>
      </c>
      <c r="F87" s="40" t="s">
        <v>814</v>
      </c>
      <c r="G87" s="40" t="s">
        <v>814</v>
      </c>
      <c r="H87" s="40" t="s">
        <v>814</v>
      </c>
      <c r="I87" s="40" t="s">
        <v>812</v>
      </c>
      <c r="J87" s="40" t="s">
        <v>812</v>
      </c>
      <c r="K87" s="1" t="s">
        <v>812</v>
      </c>
    </row>
    <row r="88" spans="1:11">
      <c r="A88" t="str">
        <f t="shared" si="3"/>
        <v>黄梁淘等2021</v>
      </c>
      <c r="B88" s="121" t="s">
        <v>833</v>
      </c>
      <c r="C88" s="1">
        <v>74</v>
      </c>
      <c r="D88" s="1">
        <v>2021</v>
      </c>
      <c r="E88" s="40" t="s">
        <v>812</v>
      </c>
      <c r="F88" s="40" t="s">
        <v>814</v>
      </c>
      <c r="G88" s="40" t="s">
        <v>814</v>
      </c>
      <c r="H88" s="40" t="s">
        <v>814</v>
      </c>
      <c r="I88" s="40" t="s">
        <v>812</v>
      </c>
      <c r="J88" s="40" t="s">
        <v>812</v>
      </c>
      <c r="K88" s="1" t="s">
        <v>812</v>
      </c>
    </row>
    <row r="89" spans="1:11">
      <c r="A89" t="str">
        <f t="shared" si="3"/>
        <v>李其金等2021</v>
      </c>
      <c r="B89" s="121" t="s">
        <v>834</v>
      </c>
      <c r="C89" s="1">
        <v>75</v>
      </c>
      <c r="D89" s="1">
        <v>2021</v>
      </c>
      <c r="E89" s="40" t="s">
        <v>812</v>
      </c>
      <c r="F89" s="40" t="s">
        <v>814</v>
      </c>
      <c r="G89" s="40" t="s">
        <v>814</v>
      </c>
      <c r="H89" s="40" t="s">
        <v>814</v>
      </c>
      <c r="I89" s="40" t="s">
        <v>812</v>
      </c>
      <c r="J89" s="40" t="s">
        <v>812</v>
      </c>
      <c r="K89" s="1" t="s">
        <v>812</v>
      </c>
    </row>
    <row r="90" spans="1:11">
      <c r="A90" t="str">
        <f t="shared" si="3"/>
        <v>邵路军2021</v>
      </c>
      <c r="B90" s="121" t="s">
        <v>835</v>
      </c>
      <c r="C90" s="1">
        <v>80</v>
      </c>
      <c r="D90" s="1">
        <v>2021</v>
      </c>
      <c r="E90" s="40" t="s">
        <v>814</v>
      </c>
      <c r="F90" s="40" t="s">
        <v>814</v>
      </c>
      <c r="G90" s="40" t="s">
        <v>814</v>
      </c>
      <c r="H90" s="40" t="s">
        <v>814</v>
      </c>
      <c r="I90" s="40" t="s">
        <v>812</v>
      </c>
      <c r="J90" s="40" t="s">
        <v>812</v>
      </c>
      <c r="K90" s="1" t="s">
        <v>812</v>
      </c>
    </row>
    <row r="91" spans="1:11">
      <c r="A91" t="str">
        <f t="shared" si="3"/>
        <v>吴正文等2021</v>
      </c>
      <c r="B91" s="121" t="s">
        <v>836</v>
      </c>
      <c r="C91" s="1">
        <v>76</v>
      </c>
      <c r="D91" s="1">
        <v>2021</v>
      </c>
      <c r="E91" s="40" t="s">
        <v>814</v>
      </c>
      <c r="F91" s="40" t="s">
        <v>814</v>
      </c>
      <c r="G91" s="40" t="s">
        <v>814</v>
      </c>
      <c r="H91" s="40" t="s">
        <v>814</v>
      </c>
      <c r="I91" s="40" t="s">
        <v>812</v>
      </c>
      <c r="J91" s="40" t="s">
        <v>812</v>
      </c>
      <c r="K91" s="1" t="s">
        <v>812</v>
      </c>
    </row>
    <row r="92" spans="1:11">
      <c r="A92" t="str">
        <f t="shared" si="3"/>
        <v>肖尚龙等2021</v>
      </c>
      <c r="B92" s="121" t="s">
        <v>837</v>
      </c>
      <c r="C92" s="1">
        <v>79</v>
      </c>
      <c r="D92" s="1">
        <v>2021</v>
      </c>
      <c r="E92" s="40" t="s">
        <v>814</v>
      </c>
      <c r="F92" s="40" t="s">
        <v>814</v>
      </c>
      <c r="G92" s="40" t="s">
        <v>814</v>
      </c>
      <c r="H92" s="40" t="s">
        <v>814</v>
      </c>
      <c r="I92" s="40" t="s">
        <v>812</v>
      </c>
      <c r="J92" s="40" t="s">
        <v>812</v>
      </c>
      <c r="K92" s="1" t="s">
        <v>812</v>
      </c>
    </row>
    <row r="93" spans="1:11">
      <c r="A93" t="str">
        <f t="shared" si="3"/>
        <v>方锐伦等2022</v>
      </c>
      <c r="B93" s="121" t="s">
        <v>838</v>
      </c>
      <c r="C93" s="1">
        <v>81</v>
      </c>
      <c r="D93" s="1">
        <v>2022</v>
      </c>
      <c r="E93" s="40" t="s">
        <v>812</v>
      </c>
      <c r="F93" s="40" t="s">
        <v>814</v>
      </c>
      <c r="G93" s="40" t="s">
        <v>814</v>
      </c>
      <c r="H93" s="40" t="s">
        <v>814</v>
      </c>
      <c r="I93" s="40" t="s">
        <v>812</v>
      </c>
      <c r="J93" s="40" t="s">
        <v>812</v>
      </c>
      <c r="K93" s="1" t="s">
        <v>812</v>
      </c>
    </row>
    <row r="94" spans="1:11">
      <c r="A94" t="str">
        <f t="shared" si="3"/>
        <v>耿莹等2022</v>
      </c>
      <c r="B94" s="121" t="s">
        <v>839</v>
      </c>
      <c r="C94" s="1">
        <v>82</v>
      </c>
      <c r="D94" s="1">
        <v>2022</v>
      </c>
      <c r="E94" s="40" t="s">
        <v>814</v>
      </c>
      <c r="F94" s="40" t="s">
        <v>814</v>
      </c>
      <c r="G94" s="40" t="s">
        <v>814</v>
      </c>
      <c r="H94" s="40" t="s">
        <v>814</v>
      </c>
      <c r="I94" s="40" t="s">
        <v>812</v>
      </c>
      <c r="J94" s="40" t="s">
        <v>812</v>
      </c>
      <c r="K94" s="1" t="s">
        <v>812</v>
      </c>
    </row>
    <row r="95" spans="2:4">
      <c r="B95" s="131"/>
      <c r="C95" s="60"/>
      <c r="D95" s="60"/>
    </row>
  </sheetData>
  <sortState ref="B2:K97">
    <sortCondition ref="D2"/>
  </sortState>
  <dataValidations count="1">
    <dataValidation type="list" allowBlank="1" showInputMessage="1" showErrorMessage="1" sqref="E16:G16 H16 I16:K16 E17:G17 H17 I17:K17 E18:G18 H18 I18:J18 K18 E19:G19 H19 I19:K19 E26 F26 G26:K26 E27:K27 E71:H71 I71:J71 E87:K87 E88:K88 E89:K89 E90:K90 E91:K91 E94 F94 G94 H94 I94 J94 K94 E20:E25 E28:E29 F20:F25 F28:F29 H2:H3 H4:H10 H11:H15 K32:K44 K45:K70 K71:K75 K76:K83 E2:G3 E62:H70 G28:K29 I72:J75 E32:J44 I62:J70 I2:K3 E72:H75 G20:K25 E45:J61 E4:G10 I4:K10 E11:G15 E30:K31 E92:K93 I11:K15 E76:H80 E81:J83 I76:J80 E84:K86">
      <formula1>"LOW,HIGH,UNCLEAR"</formula1>
    </dataValidation>
  </dataValidations>
  <pageMargins left="0.75" right="0.75" top="1" bottom="1" header="0.5" footer="0.5"/>
  <headerFooter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P72"/>
  <sheetViews>
    <sheetView tabSelected="1" zoomScale="55" zoomScaleNormal="55" workbookViewId="0">
      <selection activeCell="AD21" sqref="AD21:AP24"/>
    </sheetView>
  </sheetViews>
  <sheetFormatPr defaultColWidth="8.75454545454545" defaultRowHeight="14"/>
  <sheetData>
    <row r="1" ht="15.5" spans="1:18">
      <c r="A1" s="92" t="s">
        <v>1</v>
      </c>
      <c r="B1" s="93" t="s">
        <v>2</v>
      </c>
      <c r="C1" s="25" t="s">
        <v>804</v>
      </c>
      <c r="D1" s="1" t="s">
        <v>8</v>
      </c>
      <c r="E1" s="1"/>
      <c r="F1" s="1" t="s">
        <v>9</v>
      </c>
      <c r="G1" s="1"/>
      <c r="H1" s="120"/>
      <c r="I1" s="25" t="s">
        <v>1</v>
      </c>
      <c r="J1" s="25" t="s">
        <v>803</v>
      </c>
      <c r="K1" s="25" t="s">
        <v>804</v>
      </c>
      <c r="L1" s="25" t="s">
        <v>840</v>
      </c>
      <c r="M1" s="25" t="s">
        <v>841</v>
      </c>
      <c r="N1" s="25" t="s">
        <v>842</v>
      </c>
      <c r="O1" s="26" t="s">
        <v>843</v>
      </c>
      <c r="P1" s="25" t="s">
        <v>844</v>
      </c>
      <c r="Q1" s="25" t="s">
        <v>845</v>
      </c>
      <c r="R1" s="25" t="s">
        <v>846</v>
      </c>
    </row>
    <row r="2" ht="15.5" spans="1:18">
      <c r="A2" s="94"/>
      <c r="B2" s="95"/>
      <c r="C2" s="25"/>
      <c r="D2" s="96" t="s">
        <v>847</v>
      </c>
      <c r="E2" s="96" t="s">
        <v>848</v>
      </c>
      <c r="F2" s="96" t="s">
        <v>847</v>
      </c>
      <c r="G2" s="96" t="s">
        <v>848</v>
      </c>
      <c r="I2" s="25"/>
      <c r="J2" s="25"/>
      <c r="K2" s="25"/>
      <c r="L2" s="25"/>
      <c r="M2" s="25"/>
      <c r="N2" s="25"/>
      <c r="O2" s="27"/>
      <c r="P2" s="25"/>
      <c r="Q2" s="25"/>
      <c r="R2" s="25"/>
    </row>
    <row r="3" spans="1:18">
      <c r="A3" s="1">
        <f>VLOOKUP(B3,文献质量评价!$B$1:$D$80,2,0)</f>
        <v>30</v>
      </c>
      <c r="B3" s="48" t="s">
        <v>331</v>
      </c>
      <c r="C3" s="1">
        <f>VLOOKUP(B3,文献质量评价!$B$1:$D$80,3,0)</f>
        <v>2013</v>
      </c>
      <c r="D3" s="1">
        <v>70</v>
      </c>
      <c r="E3" s="1">
        <v>450</v>
      </c>
      <c r="F3" s="1">
        <v>109</v>
      </c>
      <c r="G3" s="1">
        <v>452</v>
      </c>
      <c r="I3" s="1">
        <v>27</v>
      </c>
      <c r="J3" s="10" t="s">
        <v>849</v>
      </c>
      <c r="K3" s="28">
        <v>2011</v>
      </c>
      <c r="L3">
        <v>54</v>
      </c>
      <c r="M3">
        <v>52</v>
      </c>
      <c r="N3" t="s">
        <v>850</v>
      </c>
      <c r="O3">
        <v>18</v>
      </c>
      <c r="P3" t="s">
        <v>851</v>
      </c>
      <c r="Q3">
        <v>15</v>
      </c>
      <c r="R3" t="s">
        <v>852</v>
      </c>
    </row>
    <row r="4" spans="1:7">
      <c r="A4" s="1">
        <f>VLOOKUP(B4,文献质量评价!$B$1:$D$80,2,0)</f>
        <v>52</v>
      </c>
      <c r="B4" s="48" t="s">
        <v>503</v>
      </c>
      <c r="C4" s="1">
        <f>VLOOKUP(B4,文献质量评价!$B$1:$D$80,3,0)</f>
        <v>2018</v>
      </c>
      <c r="D4" s="1">
        <v>7</v>
      </c>
      <c r="E4" s="1">
        <v>41</v>
      </c>
      <c r="F4" s="1">
        <v>11</v>
      </c>
      <c r="G4" s="1">
        <v>40</v>
      </c>
    </row>
    <row r="5" spans="1:7">
      <c r="A5" s="1">
        <f>VLOOKUP(B5,文献质量评价!$B$1:$D$80,2,0)</f>
        <v>22</v>
      </c>
      <c r="B5" s="29" t="s">
        <v>224</v>
      </c>
      <c r="C5" s="1">
        <f>VLOOKUP(B5,文献质量评价!$B$1:$D$80,3,0)</f>
        <v>2011</v>
      </c>
      <c r="D5" s="1">
        <v>1</v>
      </c>
      <c r="E5" s="1">
        <v>38</v>
      </c>
      <c r="F5" s="1">
        <v>4</v>
      </c>
      <c r="G5" s="1">
        <v>38</v>
      </c>
    </row>
    <row r="6" spans="1:7">
      <c r="A6" s="1">
        <f>VLOOKUP(B6,文献质量评价!$B$1:$D$80,2,0)</f>
        <v>55</v>
      </c>
      <c r="B6" s="45" t="s">
        <v>535</v>
      </c>
      <c r="C6" s="1">
        <f>VLOOKUP(B6,文献质量评价!$B$1:$D$80,3,0)</f>
        <v>2018</v>
      </c>
      <c r="D6" s="1">
        <v>1</v>
      </c>
      <c r="E6" s="1">
        <v>54</v>
      </c>
      <c r="F6" s="1">
        <v>5</v>
      </c>
      <c r="G6" s="1">
        <v>54</v>
      </c>
    </row>
    <row r="7" spans="1:7">
      <c r="A7" s="1">
        <f>VLOOKUP(B7,文献质量评价!$B$1:$D$80,2,0)</f>
        <v>58</v>
      </c>
      <c r="B7" s="45" t="s">
        <v>554</v>
      </c>
      <c r="C7" s="1">
        <f>VLOOKUP(B7,文献质量评价!$B$1:$D$80,3,0)</f>
        <v>2018</v>
      </c>
      <c r="D7" s="1">
        <v>4</v>
      </c>
      <c r="E7" s="1">
        <v>40</v>
      </c>
      <c r="F7" s="1">
        <v>11</v>
      </c>
      <c r="G7" s="1">
        <v>40</v>
      </c>
    </row>
    <row r="8" spans="1:7">
      <c r="A8" s="1">
        <f>VLOOKUP(B8,文献质量评价!$B$1:$D$80,2,0)</f>
        <v>49</v>
      </c>
      <c r="B8" s="47" t="s">
        <v>475</v>
      </c>
      <c r="C8" s="1">
        <f>VLOOKUP(B8,文献质量评价!$B$1:$D$94,3,0)</f>
        <v>2016</v>
      </c>
      <c r="D8" s="40">
        <v>16</v>
      </c>
      <c r="E8" s="1">
        <v>90</v>
      </c>
      <c r="F8" s="1">
        <v>28</v>
      </c>
      <c r="G8" s="1">
        <v>90</v>
      </c>
    </row>
    <row r="9" spans="1:7">
      <c r="A9" s="1">
        <f>VLOOKUP(B9,文献质量评价!$B$1:$K$94,2,0)</f>
        <v>75</v>
      </c>
      <c r="B9" s="1" t="s">
        <v>834</v>
      </c>
      <c r="C9" s="1">
        <f>VLOOKUP(B9,文献质量评价!$B$1:$D$94,3,0)</f>
        <v>2021</v>
      </c>
      <c r="D9" s="1">
        <v>2</v>
      </c>
      <c r="E9" s="1">
        <v>46</v>
      </c>
      <c r="F9" s="1">
        <v>12</v>
      </c>
      <c r="G9" s="1">
        <v>46</v>
      </c>
    </row>
    <row r="10" spans="1:7">
      <c r="A10" s="1">
        <f>VLOOKUP(B10,文献质量评价!$B$1:$K$94,2,0)</f>
        <v>76</v>
      </c>
      <c r="B10" s="1" t="s">
        <v>836</v>
      </c>
      <c r="C10" s="1">
        <f>VLOOKUP(B10,文献质量评价!$B$1:$D$94,3,0)</f>
        <v>2021</v>
      </c>
      <c r="D10" s="1">
        <v>1</v>
      </c>
      <c r="E10" s="1">
        <v>55</v>
      </c>
      <c r="F10" s="1">
        <v>10</v>
      </c>
      <c r="G10" s="1">
        <v>54</v>
      </c>
    </row>
    <row r="11" spans="1:7">
      <c r="A11" s="1">
        <f>VLOOKUP(B11,文献质量评价!$B$1:$K$94,2,0)</f>
        <v>78</v>
      </c>
      <c r="B11" s="1" t="s">
        <v>832</v>
      </c>
      <c r="C11" s="1">
        <f>VLOOKUP(B11,文献质量评价!$B$1:$D$94,3,0)</f>
        <v>2021</v>
      </c>
      <c r="D11" s="1">
        <v>3</v>
      </c>
      <c r="E11" s="1">
        <v>42</v>
      </c>
      <c r="F11" s="1">
        <v>11</v>
      </c>
      <c r="G11" s="1">
        <v>42</v>
      </c>
    </row>
    <row r="12" spans="1:7">
      <c r="A12" s="1">
        <f>VLOOKUP(B12,文献质量评价!$B$1:$K$94,2,0)</f>
        <v>70</v>
      </c>
      <c r="B12" s="1" t="s">
        <v>831</v>
      </c>
      <c r="C12" s="1">
        <f>VLOOKUP(B12,文献质量评价!$B$1:$D$94,3,0)</f>
        <v>2020</v>
      </c>
      <c r="D12" s="1">
        <v>10</v>
      </c>
      <c r="E12" s="1">
        <v>70</v>
      </c>
      <c r="F12" s="1">
        <v>20</v>
      </c>
      <c r="G12" s="1">
        <v>70</v>
      </c>
    </row>
    <row r="13" spans="1:7">
      <c r="A13" s="1">
        <f>VLOOKUP(B13,文献质量评价!$B$1:$K$94,2,0)</f>
        <v>71</v>
      </c>
      <c r="B13" s="1" t="s">
        <v>829</v>
      </c>
      <c r="C13" s="1">
        <f>VLOOKUP(B13,文献质量评价!$B$1:$D$94,3,0)</f>
        <v>2020</v>
      </c>
      <c r="D13" s="1">
        <v>8</v>
      </c>
      <c r="E13" s="1">
        <v>55</v>
      </c>
      <c r="F13" s="1">
        <v>17</v>
      </c>
      <c r="G13" s="1">
        <v>55</v>
      </c>
    </row>
    <row r="14" spans="1:7">
      <c r="A14" s="1">
        <f>VLOOKUP(B14,文献质量评价!$B$1:$K$94,2,0)</f>
        <v>72</v>
      </c>
      <c r="B14" s="1" t="s">
        <v>830</v>
      </c>
      <c r="C14" s="1">
        <f>VLOOKUP(B14,文献质量评价!$B$1:$D$94,3,0)</f>
        <v>2020</v>
      </c>
      <c r="D14" s="1">
        <v>0</v>
      </c>
      <c r="E14" s="1">
        <v>40</v>
      </c>
      <c r="F14" s="1">
        <v>1</v>
      </c>
      <c r="G14" s="1">
        <v>40</v>
      </c>
    </row>
    <row r="15" spans="1:7">
      <c r="A15" s="1">
        <f>VLOOKUP(B15,文献质量评价!$B$1:$K$94,2,0)</f>
        <v>92</v>
      </c>
      <c r="B15" s="60" t="s">
        <v>820</v>
      </c>
      <c r="C15" s="1">
        <f>VLOOKUP(B15,文献质量评价!$B$1:$D$94,3,0)</f>
        <v>2013</v>
      </c>
      <c r="D15" s="60">
        <v>95</v>
      </c>
      <c r="E15" s="60">
        <v>575</v>
      </c>
      <c r="F15" s="60">
        <v>124</v>
      </c>
      <c r="G15" s="60">
        <v>580</v>
      </c>
    </row>
    <row r="16" spans="1:7">
      <c r="A16" s="1">
        <f>VLOOKUP(B16,文献质量评价!$B$1:$K$94,2,0)</f>
        <v>93</v>
      </c>
      <c r="B16" s="60" t="s">
        <v>827</v>
      </c>
      <c r="C16" s="1">
        <f>VLOOKUP(B16,文献质量评价!$B$1:$D$94,3,0)</f>
        <v>2020</v>
      </c>
      <c r="D16" s="60">
        <v>1</v>
      </c>
      <c r="E16" s="60">
        <v>42</v>
      </c>
      <c r="F16" s="60">
        <v>8</v>
      </c>
      <c r="G16" s="60">
        <v>40</v>
      </c>
    </row>
    <row r="17" spans="1:7">
      <c r="A17" s="1">
        <f>VLOOKUP(B17,文献质量评价!$B$1:$K$94,2,0)</f>
        <v>94</v>
      </c>
      <c r="B17" s="60" t="s">
        <v>769</v>
      </c>
      <c r="C17" s="1">
        <f>VLOOKUP(B17,文献质量评价!$B$1:$D$94,3,0)</f>
        <v>2019</v>
      </c>
      <c r="D17" s="60">
        <v>59</v>
      </c>
      <c r="E17" s="60">
        <v>585</v>
      </c>
      <c r="F17" s="60">
        <v>51</v>
      </c>
      <c r="G17" s="60">
        <v>591</v>
      </c>
    </row>
    <row r="18" spans="1:7">
      <c r="A18" s="1">
        <f>VLOOKUP(B18,文献质量评价!$B$1:$K$94,2,0)</f>
        <v>80</v>
      </c>
      <c r="B18" s="118" t="s">
        <v>684</v>
      </c>
      <c r="C18" s="1">
        <f>VLOOKUP(B18,文献质量评价!$B$1:$D$94,3,0)</f>
        <v>2020</v>
      </c>
      <c r="D18" s="1">
        <v>1</v>
      </c>
      <c r="E18" s="1">
        <v>30</v>
      </c>
      <c r="F18" s="1">
        <v>5</v>
      </c>
      <c r="G18" s="1">
        <v>30</v>
      </c>
    </row>
    <row r="19" spans="4:7">
      <c r="D19" s="1"/>
      <c r="E19" s="1"/>
      <c r="F19" s="1"/>
      <c r="G19" s="1"/>
    </row>
    <row r="20" spans="4:7">
      <c r="D20" s="1"/>
      <c r="E20" s="1"/>
      <c r="F20" s="1"/>
      <c r="G20" s="1"/>
    </row>
    <row r="21" spans="4:7">
      <c r="D21" s="1"/>
      <c r="E21" s="1"/>
      <c r="F21" s="1"/>
      <c r="G21" s="1"/>
    </row>
    <row r="22" spans="1:42">
      <c r="A22" s="53"/>
      <c r="B22" s="53"/>
      <c r="C22" s="53"/>
      <c r="D22" s="99" t="s">
        <v>853</v>
      </c>
      <c r="E22" s="52"/>
      <c r="F22" s="52"/>
      <c r="G22" s="52"/>
      <c r="H22" s="52"/>
      <c r="I22" s="52"/>
      <c r="J22" s="53"/>
      <c r="K22" s="53"/>
      <c r="L22" s="53"/>
      <c r="M22" s="53"/>
      <c r="N22" s="38"/>
      <c r="O22" s="53"/>
      <c r="P22" s="53"/>
      <c r="Q22" s="53"/>
      <c r="R22" s="99" t="s">
        <v>854</v>
      </c>
      <c r="S22" s="52"/>
      <c r="T22" s="52"/>
      <c r="U22" s="52"/>
      <c r="V22" s="52"/>
      <c r="W22" s="52"/>
      <c r="X22" s="53"/>
      <c r="Y22" s="53"/>
      <c r="Z22" s="53"/>
      <c r="AA22" s="53"/>
      <c r="AB22" s="53"/>
      <c r="AD22" s="52" t="s">
        <v>855</v>
      </c>
      <c r="AE22" s="52"/>
      <c r="AF22" s="52"/>
      <c r="AG22" s="52"/>
      <c r="AH22" s="52"/>
      <c r="AI22" s="52"/>
      <c r="AJ22" s="52"/>
      <c r="AK22" s="52"/>
      <c r="AL22" s="52"/>
      <c r="AM22" s="52"/>
      <c r="AN22" s="53"/>
      <c r="AO22" s="53"/>
      <c r="AP22" s="53"/>
    </row>
    <row r="23" spans="1:42">
      <c r="A23" s="53"/>
      <c r="B23" s="53"/>
      <c r="C23" s="53"/>
      <c r="D23" s="52"/>
      <c r="E23" s="52"/>
      <c r="F23" s="52"/>
      <c r="G23" s="52"/>
      <c r="H23" s="52"/>
      <c r="I23" s="52"/>
      <c r="J23" s="53"/>
      <c r="K23" s="53"/>
      <c r="L23" s="53"/>
      <c r="M23" s="53"/>
      <c r="N23" s="38"/>
      <c r="O23" s="53"/>
      <c r="P23" s="53"/>
      <c r="Q23" s="53"/>
      <c r="R23" s="52"/>
      <c r="S23" s="52"/>
      <c r="T23" s="52"/>
      <c r="U23" s="52"/>
      <c r="V23" s="52"/>
      <c r="W23" s="52"/>
      <c r="X23" s="53"/>
      <c r="Y23" s="53"/>
      <c r="Z23" s="53"/>
      <c r="AA23" s="53"/>
      <c r="AB23" s="53"/>
      <c r="AD23" s="53"/>
      <c r="AE23" s="53"/>
      <c r="AF23" s="53"/>
      <c r="AG23" s="53"/>
      <c r="AH23" s="53"/>
      <c r="AI23" s="53"/>
      <c r="AJ23" s="53"/>
      <c r="AK23" s="53"/>
      <c r="AL23" s="53"/>
      <c r="AM23" s="53"/>
      <c r="AN23" s="53"/>
      <c r="AO23" s="53"/>
      <c r="AP23" s="53"/>
    </row>
    <row r="24" spans="1:28">
      <c r="A24" s="53"/>
      <c r="B24" s="53"/>
      <c r="C24" s="53"/>
      <c r="D24" s="53"/>
      <c r="E24" s="53"/>
      <c r="F24" s="53"/>
      <c r="G24" s="53"/>
      <c r="H24" s="53"/>
      <c r="I24" s="53"/>
      <c r="J24" s="53"/>
      <c r="K24" s="53"/>
      <c r="L24" s="53"/>
      <c r="M24" s="53"/>
      <c r="O24" s="53"/>
      <c r="P24" s="53"/>
      <c r="Q24" s="53"/>
      <c r="R24" s="53"/>
      <c r="S24" s="53"/>
      <c r="T24" s="53"/>
      <c r="U24" s="53"/>
      <c r="V24" s="53"/>
      <c r="W24" s="53"/>
      <c r="X24" s="53"/>
      <c r="Y24" s="53"/>
      <c r="Z24" s="53"/>
      <c r="AA24" s="53"/>
      <c r="AB24" s="53"/>
    </row>
    <row r="48" spans="1:26">
      <c r="A48" s="30"/>
      <c r="B48" s="30"/>
      <c r="C48" s="30"/>
      <c r="D48" s="31" t="s">
        <v>856</v>
      </c>
      <c r="E48" s="32"/>
      <c r="F48" s="32"/>
      <c r="G48" s="32"/>
      <c r="H48" s="32"/>
      <c r="I48" s="32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</row>
    <row r="49" spans="1:26">
      <c r="A49" s="30"/>
      <c r="B49" s="30"/>
      <c r="C49" s="30"/>
      <c r="D49" s="32"/>
      <c r="E49" s="32"/>
      <c r="F49" s="32"/>
      <c r="G49" s="32"/>
      <c r="H49" s="32"/>
      <c r="I49" s="32"/>
      <c r="J49" s="30"/>
      <c r="K49" s="30"/>
      <c r="L49" s="30"/>
      <c r="M49" s="30"/>
      <c r="N49" s="30"/>
      <c r="O49" s="30"/>
      <c r="P49" s="30"/>
      <c r="Q49" s="30"/>
      <c r="R49" s="30"/>
      <c r="S49" s="30"/>
      <c r="T49" s="30"/>
      <c r="U49" s="30"/>
      <c r="V49" s="30"/>
      <c r="W49" s="30"/>
      <c r="X49" s="30"/>
      <c r="Y49" s="30"/>
      <c r="Z49" s="30"/>
    </row>
    <row r="71" spans="1:26">
      <c r="A71" s="108"/>
      <c r="B71" s="108"/>
      <c r="C71" s="108"/>
      <c r="D71" s="109" t="s">
        <v>857</v>
      </c>
      <c r="E71" s="110"/>
      <c r="F71" s="110"/>
      <c r="G71" s="110"/>
      <c r="H71" s="110"/>
      <c r="I71" s="110"/>
      <c r="J71" s="108"/>
      <c r="K71" s="108"/>
      <c r="L71" s="108"/>
      <c r="M71" s="108"/>
      <c r="N71" s="108"/>
      <c r="O71" s="108"/>
      <c r="P71" s="108"/>
      <c r="Q71" s="108"/>
      <c r="R71" s="108"/>
      <c r="S71" s="108"/>
      <c r="T71" s="108"/>
      <c r="U71" s="108"/>
      <c r="V71" s="108"/>
      <c r="W71" s="108"/>
      <c r="X71" s="108"/>
      <c r="Y71" s="108"/>
      <c r="Z71" s="108"/>
    </row>
    <row r="72" spans="1:26">
      <c r="A72" s="108"/>
      <c r="B72" s="108"/>
      <c r="C72" s="108"/>
      <c r="D72" s="110"/>
      <c r="E72" s="110"/>
      <c r="F72" s="110"/>
      <c r="G72" s="110"/>
      <c r="H72" s="110"/>
      <c r="I72" s="110"/>
      <c r="J72" s="108"/>
      <c r="K72" s="108"/>
      <c r="L72" s="108"/>
      <c r="M72" s="108"/>
      <c r="N72" s="108"/>
      <c r="O72" s="108"/>
      <c r="P72" s="108"/>
      <c r="Q72" s="108"/>
      <c r="R72" s="108"/>
      <c r="S72" s="108"/>
      <c r="T72" s="108"/>
      <c r="U72" s="108"/>
      <c r="V72" s="108"/>
      <c r="W72" s="108"/>
      <c r="X72" s="108"/>
      <c r="Y72" s="108"/>
      <c r="Z72" s="108"/>
    </row>
  </sheetData>
  <mergeCells count="16">
    <mergeCell ref="D1:E1"/>
    <mergeCell ref="F1:G1"/>
    <mergeCell ref="AD22:AM22"/>
    <mergeCell ref="A1:A2"/>
    <mergeCell ref="B1:B2"/>
    <mergeCell ref="C1:C2"/>
    <mergeCell ref="I1:I2"/>
    <mergeCell ref="J1:J2"/>
    <mergeCell ref="K1:K2"/>
    <mergeCell ref="L1:L2"/>
    <mergeCell ref="M1:M2"/>
    <mergeCell ref="N1:N2"/>
    <mergeCell ref="O1:O2"/>
    <mergeCell ref="P1:P2"/>
    <mergeCell ref="Q1:Q2"/>
    <mergeCell ref="R1:R2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C77"/>
  <sheetViews>
    <sheetView zoomScale="70" zoomScaleNormal="70" workbookViewId="0">
      <selection activeCell="A76" sqref="$A76:$XFD77"/>
    </sheetView>
  </sheetViews>
  <sheetFormatPr defaultColWidth="8.75454545454545" defaultRowHeight="14"/>
  <cols>
    <col min="4" max="4" width="12.8727272727273"/>
  </cols>
  <sheetData>
    <row r="1" ht="15.5" spans="1:7">
      <c r="A1" s="92" t="s">
        <v>1</v>
      </c>
      <c r="B1" s="93" t="s">
        <v>2</v>
      </c>
      <c r="C1" s="25" t="s">
        <v>804</v>
      </c>
      <c r="D1" s="1" t="s">
        <v>8</v>
      </c>
      <c r="E1" s="1"/>
      <c r="F1" s="1" t="s">
        <v>9</v>
      </c>
      <c r="G1" s="1"/>
    </row>
    <row r="2" ht="15.5" spans="1:7">
      <c r="A2" s="94"/>
      <c r="B2" s="95"/>
      <c r="C2" s="25"/>
      <c r="D2" s="96" t="s">
        <v>847</v>
      </c>
      <c r="E2" s="96" t="s">
        <v>848</v>
      </c>
      <c r="F2" s="96" t="s">
        <v>847</v>
      </c>
      <c r="G2" s="96" t="s">
        <v>848</v>
      </c>
    </row>
    <row r="3" spans="1:7">
      <c r="A3" s="1">
        <f>VLOOKUP(B3,文献质量评价!$B$1:$D$80,2,0)</f>
        <v>9</v>
      </c>
      <c r="B3" s="48" t="s">
        <v>121</v>
      </c>
      <c r="C3" s="28">
        <v>2005</v>
      </c>
      <c r="D3" s="28">
        <v>101</v>
      </c>
      <c r="E3" s="1">
        <v>749</v>
      </c>
      <c r="F3" s="1">
        <v>93</v>
      </c>
      <c r="G3" s="1">
        <v>831</v>
      </c>
    </row>
    <row r="4" spans="1:8">
      <c r="A4" s="1">
        <f>VLOOKUP(B4,文献质量评价!$B$1:$D$80,2,0)</f>
        <v>19</v>
      </c>
      <c r="B4" s="10" t="s">
        <v>263</v>
      </c>
      <c r="C4" s="28">
        <f>VLOOKUP(B4,文献质量评价!$B$1:$D$80,3,0)</f>
        <v>2011</v>
      </c>
      <c r="D4" s="28">
        <v>7</v>
      </c>
      <c r="E4" s="1">
        <v>52</v>
      </c>
      <c r="F4" s="1">
        <v>9</v>
      </c>
      <c r="G4" s="1">
        <v>54</v>
      </c>
      <c r="H4" s="116"/>
    </row>
    <row r="5" spans="1:19">
      <c r="A5" s="1">
        <f>VLOOKUP(B5,文献质量评价!$B$1:$D$80,2,0)</f>
        <v>22</v>
      </c>
      <c r="B5" s="29" t="s">
        <v>224</v>
      </c>
      <c r="C5" s="28">
        <f>VLOOKUP(B5,文献质量评价!$B$1:$D$80,3,0)</f>
        <v>2011</v>
      </c>
      <c r="D5" s="1">
        <v>6</v>
      </c>
      <c r="E5" s="1">
        <v>38</v>
      </c>
      <c r="F5" s="1">
        <v>8</v>
      </c>
      <c r="G5" s="1">
        <v>38</v>
      </c>
      <c r="M5" s="119"/>
      <c r="N5" s="119"/>
      <c r="O5" s="119"/>
      <c r="P5" s="119"/>
      <c r="Q5" s="119"/>
      <c r="R5" s="119"/>
      <c r="S5" s="119"/>
    </row>
    <row r="6" spans="1:19">
      <c r="A6" s="1">
        <f>VLOOKUP(B6,文献质量评价!$B$1:$D$80,2,0)</f>
        <v>24</v>
      </c>
      <c r="B6" s="29" t="s">
        <v>241</v>
      </c>
      <c r="C6" s="28">
        <f>VLOOKUP(B6,文献质量评价!$B$1:$D$80,3,0)</f>
        <v>2011</v>
      </c>
      <c r="D6" s="1">
        <v>2</v>
      </c>
      <c r="E6" s="1">
        <v>30</v>
      </c>
      <c r="F6" s="1">
        <v>7</v>
      </c>
      <c r="G6" s="1">
        <v>30</v>
      </c>
      <c r="M6" s="1"/>
      <c r="N6" s="10"/>
      <c r="O6" s="10"/>
      <c r="P6" s="28"/>
      <c r="Q6" s="1"/>
      <c r="R6" s="1"/>
      <c r="S6" s="1"/>
    </row>
    <row r="7" spans="1:19">
      <c r="A7" s="1">
        <f>VLOOKUP(B7,文献质量评价!$B$1:$D$80,2,0)</f>
        <v>43</v>
      </c>
      <c r="B7" s="45" t="s">
        <v>421</v>
      </c>
      <c r="C7" s="28">
        <f>VLOOKUP(B7,文献质量评价!$B$1:$D$80,3,0)</f>
        <v>2015</v>
      </c>
      <c r="D7" s="1">
        <v>2</v>
      </c>
      <c r="E7" s="1">
        <v>40</v>
      </c>
      <c r="F7" s="1">
        <v>2</v>
      </c>
      <c r="G7" s="1">
        <v>40</v>
      </c>
      <c r="M7" s="1"/>
      <c r="N7" s="10"/>
      <c r="O7" s="10"/>
      <c r="P7" s="28"/>
      <c r="Q7" s="1"/>
      <c r="R7" s="1"/>
      <c r="S7" s="1"/>
    </row>
    <row r="8" spans="1:19">
      <c r="A8" s="1">
        <f>VLOOKUP(B8,文献质量评价!$B$1:$D$80,2,0)</f>
        <v>45</v>
      </c>
      <c r="B8" s="45" t="s">
        <v>440</v>
      </c>
      <c r="C8" s="28">
        <f>VLOOKUP(B8,文献质量评价!$B$1:$D$80,3,0)</f>
        <v>2015</v>
      </c>
      <c r="D8" s="1">
        <v>1</v>
      </c>
      <c r="E8" s="1">
        <v>40</v>
      </c>
      <c r="F8" s="1">
        <v>8</v>
      </c>
      <c r="G8" s="1">
        <v>40</v>
      </c>
      <c r="M8" s="1"/>
      <c r="N8" s="29"/>
      <c r="O8" s="10"/>
      <c r="P8" s="1"/>
      <c r="Q8" s="1"/>
      <c r="R8" s="1"/>
      <c r="S8" s="1"/>
    </row>
    <row r="9" spans="1:19">
      <c r="A9" s="1">
        <f>VLOOKUP(B9,文献质量评价!$B$1:$D$80,2,0)</f>
        <v>55</v>
      </c>
      <c r="B9" s="45" t="s">
        <v>535</v>
      </c>
      <c r="C9" s="28">
        <f>VLOOKUP(B9,文献质量评价!$B$1:$D$80,3,0)</f>
        <v>2018</v>
      </c>
      <c r="D9" s="1">
        <v>1</v>
      </c>
      <c r="E9" s="1">
        <v>54</v>
      </c>
      <c r="F9" s="1">
        <v>2</v>
      </c>
      <c r="G9" s="1">
        <v>54</v>
      </c>
      <c r="M9" s="1"/>
      <c r="N9" s="29"/>
      <c r="O9" s="10"/>
      <c r="P9" s="1"/>
      <c r="Q9" s="1"/>
      <c r="R9" s="1"/>
      <c r="S9" s="1"/>
    </row>
    <row r="10" spans="1:19">
      <c r="A10" s="1">
        <f>VLOOKUP(B10,文献质量评价!$B$1:$D$80,2,0)</f>
        <v>59</v>
      </c>
      <c r="B10" s="45" t="s">
        <v>560</v>
      </c>
      <c r="C10" s="28">
        <f>VLOOKUP(B10,文献质量评价!$B$1:$D$80,3,0)</f>
        <v>2018</v>
      </c>
      <c r="D10" s="1">
        <v>1</v>
      </c>
      <c r="E10" s="1">
        <v>73</v>
      </c>
      <c r="F10" s="1">
        <v>3</v>
      </c>
      <c r="G10" s="1">
        <v>73</v>
      </c>
      <c r="M10" s="1"/>
      <c r="N10" s="45"/>
      <c r="O10" s="10"/>
      <c r="P10" s="1"/>
      <c r="Q10" s="1"/>
      <c r="R10" s="1"/>
      <c r="S10" s="1"/>
    </row>
    <row r="11" spans="1:19">
      <c r="A11" s="1">
        <f>VLOOKUP(B11,文献质量评价!$B$1:$D$80,2,0)</f>
        <v>61</v>
      </c>
      <c r="B11" s="59" t="s">
        <v>858</v>
      </c>
      <c r="C11" s="28">
        <v>2018</v>
      </c>
      <c r="D11" s="1">
        <v>2</v>
      </c>
      <c r="E11" s="1">
        <v>20</v>
      </c>
      <c r="F11" s="1">
        <v>3</v>
      </c>
      <c r="G11" s="1">
        <v>20</v>
      </c>
      <c r="M11" s="1"/>
      <c r="N11" s="45"/>
      <c r="O11" s="10"/>
      <c r="P11" s="1"/>
      <c r="Q11" s="1"/>
      <c r="R11" s="1"/>
      <c r="S11" s="1"/>
    </row>
    <row r="12" spans="1:19">
      <c r="A12" s="1">
        <f>VLOOKUP(B12,文献质量评价!$B$1:$D$80,2,0)</f>
        <v>17</v>
      </c>
      <c r="B12" s="1" t="s">
        <v>816</v>
      </c>
      <c r="C12" s="28">
        <f>VLOOKUP(B12,文献质量评价!$B$1:$D$80,3,0)</f>
        <v>2009</v>
      </c>
      <c r="D12" s="1">
        <v>30</v>
      </c>
      <c r="E12" s="1">
        <v>35</v>
      </c>
      <c r="F12" s="1">
        <v>28</v>
      </c>
      <c r="G12" s="1">
        <v>35</v>
      </c>
      <c r="M12" s="1"/>
      <c r="N12" s="45"/>
      <c r="O12" s="10"/>
      <c r="P12" s="1"/>
      <c r="Q12" s="1"/>
      <c r="R12" s="1"/>
      <c r="S12" s="1"/>
    </row>
    <row r="13" spans="1:19">
      <c r="A13" s="1">
        <f>VLOOKUP(B13,文献质量评价!$B$1:$D$80,2,0)</f>
        <v>12</v>
      </c>
      <c r="B13" s="1" t="s">
        <v>815</v>
      </c>
      <c r="C13" s="28">
        <f>VLOOKUP(B13,文献质量评价!$B$1:$D$80,3,0)</f>
        <v>2006</v>
      </c>
      <c r="D13" s="1">
        <v>2</v>
      </c>
      <c r="E13" s="1">
        <v>35</v>
      </c>
      <c r="F13" s="1">
        <v>7</v>
      </c>
      <c r="G13" s="1">
        <v>33</v>
      </c>
      <c r="M13" s="1"/>
      <c r="N13" s="45"/>
      <c r="O13" s="10"/>
      <c r="P13" s="1"/>
      <c r="Q13" s="1"/>
      <c r="R13" s="1"/>
      <c r="S13" s="1"/>
    </row>
    <row r="14" spans="1:19">
      <c r="A14" s="1">
        <f>VLOOKUP(B14,文献质量评价!$B$1:$D$94,2,0)</f>
        <v>70</v>
      </c>
      <c r="B14" s="1" t="s">
        <v>831</v>
      </c>
      <c r="C14" s="28">
        <f>VLOOKUP(B14,文献质量评价!$B$1:$D$94,3,0)</f>
        <v>2020</v>
      </c>
      <c r="D14" s="1">
        <v>12</v>
      </c>
      <c r="E14" s="1">
        <v>70</v>
      </c>
      <c r="F14" s="1">
        <v>20</v>
      </c>
      <c r="G14" s="1">
        <v>70</v>
      </c>
      <c r="M14" s="1"/>
      <c r="N14" s="45"/>
      <c r="O14" s="10"/>
      <c r="P14" s="1"/>
      <c r="Q14" s="1"/>
      <c r="R14" s="1"/>
      <c r="S14" s="1"/>
    </row>
    <row r="15" spans="1:19">
      <c r="A15" s="1">
        <f>VLOOKUP(B15,文献质量评价!$B$1:$D$94,2,0)</f>
        <v>94</v>
      </c>
      <c r="B15" s="117" t="s">
        <v>769</v>
      </c>
      <c r="C15" s="60">
        <v>2019</v>
      </c>
      <c r="D15" s="29">
        <v>48</v>
      </c>
      <c r="E15" s="29">
        <v>614</v>
      </c>
      <c r="F15" s="29">
        <v>55</v>
      </c>
      <c r="G15" s="29">
        <v>617</v>
      </c>
      <c r="M15" s="1"/>
      <c r="N15" s="1"/>
      <c r="O15" s="10"/>
      <c r="P15" s="1"/>
      <c r="Q15" s="1"/>
      <c r="R15" s="1"/>
      <c r="S15" s="1"/>
    </row>
    <row r="16" spans="1:19">
      <c r="A16" s="1">
        <f>VLOOKUP(B16,文献质量评价!$B$1:$D$94,2,0)</f>
        <v>95</v>
      </c>
      <c r="B16" s="48" t="s">
        <v>774</v>
      </c>
      <c r="C16" s="28">
        <v>2002</v>
      </c>
      <c r="D16" s="1">
        <v>1</v>
      </c>
      <c r="E16" s="1">
        <v>20</v>
      </c>
      <c r="F16" s="1">
        <v>0</v>
      </c>
      <c r="G16" s="1">
        <v>20</v>
      </c>
      <c r="M16" s="1"/>
      <c r="N16" s="1"/>
      <c r="O16" s="10"/>
      <c r="P16" s="1"/>
      <c r="Q16" s="1"/>
      <c r="R16" s="1"/>
      <c r="S16" s="1"/>
    </row>
    <row r="17" spans="1:19">
      <c r="A17" s="1">
        <f>VLOOKUP(B17,文献质量评价!$B$1:$D$94,2,0)</f>
        <v>96</v>
      </c>
      <c r="B17" s="48" t="s">
        <v>777</v>
      </c>
      <c r="C17" s="28">
        <v>2005</v>
      </c>
      <c r="D17" s="1">
        <v>8</v>
      </c>
      <c r="E17" s="1">
        <v>71</v>
      </c>
      <c r="F17" s="1">
        <v>14</v>
      </c>
      <c r="G17" s="1">
        <v>71</v>
      </c>
      <c r="M17" s="1"/>
      <c r="N17" s="1"/>
      <c r="O17" s="10"/>
      <c r="P17" s="1"/>
      <c r="Q17" s="1"/>
      <c r="R17" s="1"/>
      <c r="S17" s="1"/>
    </row>
    <row r="18" spans="1:7">
      <c r="A18" s="1">
        <f>VLOOKUP(B18,文献质量评价!$B$1:$D$94,2,0)</f>
        <v>103</v>
      </c>
      <c r="B18" s="49" t="s">
        <v>790</v>
      </c>
      <c r="C18" s="39">
        <v>2004</v>
      </c>
      <c r="D18" s="1">
        <v>11</v>
      </c>
      <c r="E18" s="1">
        <v>20</v>
      </c>
      <c r="F18" s="1">
        <v>10</v>
      </c>
      <c r="G18" s="1">
        <v>20</v>
      </c>
    </row>
    <row r="19" spans="1:7">
      <c r="A19" s="1">
        <f>VLOOKUP(B19,文献质量评价!$B$1:$D$94,2,0)</f>
        <v>107</v>
      </c>
      <c r="B19" s="49" t="s">
        <v>799</v>
      </c>
      <c r="C19" s="39">
        <v>2001</v>
      </c>
      <c r="D19" s="1">
        <v>14</v>
      </c>
      <c r="E19" s="1">
        <v>30</v>
      </c>
      <c r="F19" s="1">
        <v>8</v>
      </c>
      <c r="G19" s="1">
        <v>32</v>
      </c>
    </row>
    <row r="20" spans="1:7">
      <c r="A20" s="1">
        <f>VLOOKUP(B20,文献质量评价!$B$1:$D$94,2,0)</f>
        <v>80</v>
      </c>
      <c r="B20" s="118" t="s">
        <v>684</v>
      </c>
      <c r="C20" s="39">
        <v>2020</v>
      </c>
      <c r="D20" s="1">
        <v>2</v>
      </c>
      <c r="E20" s="1">
        <v>30</v>
      </c>
      <c r="F20" s="1">
        <v>3</v>
      </c>
      <c r="G20" s="1">
        <v>30</v>
      </c>
    </row>
    <row r="22" spans="1:28">
      <c r="A22" s="53"/>
      <c r="B22" s="53"/>
      <c r="C22" s="53"/>
      <c r="D22" s="99" t="s">
        <v>853</v>
      </c>
      <c r="E22" s="52"/>
      <c r="F22" s="52"/>
      <c r="G22" s="52"/>
      <c r="H22" s="52"/>
      <c r="I22" s="52"/>
      <c r="J22" s="53"/>
      <c r="K22" s="53"/>
      <c r="L22" s="53"/>
      <c r="M22" s="53"/>
      <c r="N22" s="38"/>
      <c r="O22" s="53"/>
      <c r="P22" s="53"/>
      <c r="Q22" s="53"/>
      <c r="R22" s="99" t="s">
        <v>854</v>
      </c>
      <c r="S22" s="52"/>
      <c r="T22" s="52"/>
      <c r="U22" s="52"/>
      <c r="V22" s="52"/>
      <c r="W22" s="100"/>
      <c r="X22" s="101"/>
      <c r="Y22" s="101"/>
      <c r="Z22" s="101"/>
      <c r="AA22" s="101"/>
      <c r="AB22" s="101"/>
    </row>
    <row r="23" spans="1:28">
      <c r="A23" s="53"/>
      <c r="B23" s="53"/>
      <c r="C23" s="53"/>
      <c r="D23" s="52"/>
      <c r="E23" s="52"/>
      <c r="F23" s="52"/>
      <c r="G23" s="52"/>
      <c r="H23" s="52"/>
      <c r="I23" s="52"/>
      <c r="J23" s="53"/>
      <c r="K23" s="53"/>
      <c r="L23" s="53"/>
      <c r="M23" s="53"/>
      <c r="N23" s="38"/>
      <c r="O23" s="53"/>
      <c r="P23" s="53"/>
      <c r="Q23" s="53"/>
      <c r="R23" s="52"/>
      <c r="S23" s="52"/>
      <c r="T23" s="52"/>
      <c r="U23" s="52"/>
      <c r="V23" s="52"/>
      <c r="W23" s="100"/>
      <c r="X23" s="101"/>
      <c r="Y23" s="101"/>
      <c r="Z23" s="101"/>
      <c r="AA23" s="101"/>
      <c r="AB23" s="101"/>
    </row>
    <row r="24" spans="1:28">
      <c r="A24" s="53"/>
      <c r="B24" s="53"/>
      <c r="C24" s="53"/>
      <c r="D24" s="53"/>
      <c r="E24" s="53"/>
      <c r="F24" s="53"/>
      <c r="G24" s="53"/>
      <c r="H24" s="53"/>
      <c r="I24" s="53"/>
      <c r="J24" s="53"/>
      <c r="K24" s="53"/>
      <c r="L24" s="53"/>
      <c r="M24" s="53"/>
      <c r="O24" s="53"/>
      <c r="P24" s="53"/>
      <c r="Q24" s="53"/>
      <c r="R24" s="53"/>
      <c r="S24" s="53"/>
      <c r="T24" s="53"/>
      <c r="U24" s="53"/>
      <c r="V24" s="53"/>
      <c r="W24" s="101"/>
      <c r="X24" s="101"/>
      <c r="Y24" s="101"/>
      <c r="Z24" s="101"/>
      <c r="AA24" s="101"/>
      <c r="AB24" s="101"/>
    </row>
    <row r="50" spans="1:29">
      <c r="A50" s="30"/>
      <c r="B50" s="30"/>
      <c r="C50" s="30"/>
      <c r="D50" s="31" t="s">
        <v>856</v>
      </c>
      <c r="E50" s="32"/>
      <c r="F50" s="32"/>
      <c r="G50" s="32"/>
      <c r="H50" s="32"/>
      <c r="I50" s="32"/>
      <c r="J50" s="30"/>
      <c r="K50" s="30"/>
      <c r="L50" s="30"/>
      <c r="M50" s="30"/>
      <c r="N50" s="30"/>
      <c r="O50" s="30"/>
      <c r="P50" s="30"/>
      <c r="Q50" s="30"/>
      <c r="R50" s="30"/>
      <c r="S50" s="30"/>
      <c r="T50" s="30"/>
      <c r="U50" s="30"/>
      <c r="V50" s="30"/>
      <c r="W50" s="30"/>
      <c r="X50" s="30"/>
      <c r="Y50" s="30"/>
      <c r="Z50" s="30"/>
      <c r="AA50" s="30"/>
      <c r="AB50" s="30"/>
      <c r="AC50" s="30"/>
    </row>
    <row r="51" spans="1:29">
      <c r="A51" s="30"/>
      <c r="B51" s="30"/>
      <c r="C51" s="30"/>
      <c r="D51" s="32"/>
      <c r="E51" s="32"/>
      <c r="F51" s="32"/>
      <c r="G51" s="32"/>
      <c r="H51" s="32"/>
      <c r="I51" s="32"/>
      <c r="J51" s="30"/>
      <c r="K51" s="30"/>
      <c r="L51" s="30"/>
      <c r="M51" s="30"/>
      <c r="N51" s="30"/>
      <c r="O51" s="30"/>
      <c r="P51" s="30"/>
      <c r="Q51" s="30"/>
      <c r="R51" s="30"/>
      <c r="S51" s="30"/>
      <c r="T51" s="30"/>
      <c r="U51" s="30"/>
      <c r="V51" s="30"/>
      <c r="W51" s="30"/>
      <c r="X51" s="30"/>
      <c r="Y51" s="30"/>
      <c r="Z51" s="30"/>
      <c r="AA51" s="30"/>
      <c r="AB51" s="30"/>
      <c r="AC51" s="30"/>
    </row>
    <row r="76" spans="1:29">
      <c r="A76" s="108"/>
      <c r="B76" s="108"/>
      <c r="C76" s="108"/>
      <c r="D76" s="109" t="s">
        <v>857</v>
      </c>
      <c r="E76" s="110"/>
      <c r="F76" s="110"/>
      <c r="G76" s="110"/>
      <c r="H76" s="110"/>
      <c r="I76" s="110"/>
      <c r="J76" s="108"/>
      <c r="K76" s="108"/>
      <c r="L76" s="108"/>
      <c r="M76" s="108"/>
      <c r="N76" s="108"/>
      <c r="O76" s="108"/>
      <c r="P76" s="108"/>
      <c r="Q76" s="108"/>
      <c r="R76" s="108"/>
      <c r="S76" s="108"/>
      <c r="T76" s="108"/>
      <c r="U76" s="108"/>
      <c r="V76" s="108"/>
      <c r="W76" s="108"/>
      <c r="X76" s="108"/>
      <c r="Y76" s="108"/>
      <c r="Z76" s="108"/>
      <c r="AA76" s="108"/>
      <c r="AB76" s="108"/>
      <c r="AC76" s="108"/>
    </row>
    <row r="77" spans="1:29">
      <c r="A77" s="108"/>
      <c r="B77" s="108"/>
      <c r="C77" s="108"/>
      <c r="D77" s="110"/>
      <c r="E77" s="110"/>
      <c r="F77" s="110"/>
      <c r="G77" s="110"/>
      <c r="H77" s="110"/>
      <c r="I77" s="110"/>
      <c r="J77" s="108"/>
      <c r="K77" s="108"/>
      <c r="L77" s="108"/>
      <c r="M77" s="108"/>
      <c r="N77" s="108"/>
      <c r="O77" s="108"/>
      <c r="P77" s="108"/>
      <c r="Q77" s="108"/>
      <c r="R77" s="108"/>
      <c r="S77" s="108"/>
      <c r="T77" s="108"/>
      <c r="U77" s="108"/>
      <c r="V77" s="108"/>
      <c r="W77" s="108"/>
      <c r="X77" s="108"/>
      <c r="Y77" s="108"/>
      <c r="Z77" s="108"/>
      <c r="AA77" s="108"/>
      <c r="AB77" s="108"/>
      <c r="AC77" s="108"/>
    </row>
  </sheetData>
  <mergeCells count="5">
    <mergeCell ref="D1:E1"/>
    <mergeCell ref="F1:G1"/>
    <mergeCell ref="A1:A2"/>
    <mergeCell ref="B1:B2"/>
    <mergeCell ref="C1:C2"/>
  </mergeCells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Q118"/>
  <sheetViews>
    <sheetView zoomScale="70" zoomScaleNormal="70" workbookViewId="0">
      <selection activeCell="A47" sqref="$A47:$XFD75"/>
    </sheetView>
  </sheetViews>
  <sheetFormatPr defaultColWidth="8.75454545454545" defaultRowHeight="14"/>
  <cols>
    <col min="7" max="7" width="10.6272727272727" customWidth="1"/>
  </cols>
  <sheetData>
    <row r="1" ht="15.5" spans="1:7">
      <c r="A1" s="92" t="s">
        <v>1</v>
      </c>
      <c r="B1" s="93" t="s">
        <v>2</v>
      </c>
      <c r="C1" s="25" t="s">
        <v>804</v>
      </c>
      <c r="D1" s="1" t="s">
        <v>8</v>
      </c>
      <c r="E1" s="1"/>
      <c r="F1" s="1" t="s">
        <v>9</v>
      </c>
      <c r="G1" s="1"/>
    </row>
    <row r="2" ht="15.5" spans="1:7">
      <c r="A2" s="94"/>
      <c r="B2" s="95"/>
      <c r="C2" s="25"/>
      <c r="D2" s="96" t="s">
        <v>847</v>
      </c>
      <c r="E2" s="96" t="s">
        <v>848</v>
      </c>
      <c r="F2" s="96" t="s">
        <v>847</v>
      </c>
      <c r="G2" s="96" t="s">
        <v>848</v>
      </c>
    </row>
    <row r="3" ht="14.75" spans="1:8">
      <c r="A3" s="1">
        <f>VLOOKUP(B3,文献质量评价!$B$1:$D$80,2,0)</f>
        <v>1</v>
      </c>
      <c r="B3" s="28" t="s">
        <v>33</v>
      </c>
      <c r="C3" s="28">
        <f>VLOOKUP(B3,文献质量评价!$B$1:$D$80,3,0)</f>
        <v>1997</v>
      </c>
      <c r="D3" s="28">
        <v>37</v>
      </c>
      <c r="E3" s="28">
        <v>115</v>
      </c>
      <c r="F3" s="28">
        <v>30</v>
      </c>
      <c r="G3" s="28">
        <v>125</v>
      </c>
      <c r="H3" t="s">
        <v>859</v>
      </c>
    </row>
    <row r="4" ht="15.5" spans="1:19">
      <c r="A4" s="1">
        <f>VLOOKUP(B4,文献质量评价!$B$1:$D$80,2,0)</f>
        <v>1</v>
      </c>
      <c r="B4" s="28" t="s">
        <v>33</v>
      </c>
      <c r="C4" s="10">
        <f>VLOOKUP(B4,文献质量评价!$B$1:$D$80,3,0)</f>
        <v>1997</v>
      </c>
      <c r="D4" s="28">
        <v>32</v>
      </c>
      <c r="E4" s="28">
        <v>115</v>
      </c>
      <c r="F4" s="28">
        <v>38</v>
      </c>
      <c r="G4" s="28">
        <v>125</v>
      </c>
      <c r="H4" t="s">
        <v>860</v>
      </c>
      <c r="K4" s="25" t="s">
        <v>1</v>
      </c>
      <c r="L4" s="25" t="s">
        <v>803</v>
      </c>
      <c r="M4" s="25" t="s">
        <v>804</v>
      </c>
      <c r="N4" s="25" t="s">
        <v>840</v>
      </c>
      <c r="O4" s="25" t="s">
        <v>841</v>
      </c>
      <c r="P4" s="26" t="s">
        <v>843</v>
      </c>
      <c r="Q4" s="25" t="s">
        <v>844</v>
      </c>
      <c r="R4" s="25" t="s">
        <v>845</v>
      </c>
      <c r="S4" s="25" t="s">
        <v>846</v>
      </c>
    </row>
    <row r="5" ht="15.5" spans="1:19">
      <c r="A5" s="1">
        <f>VLOOKUP(B5,文献质量评价!$B$1:$D$80,2,0)</f>
        <v>4</v>
      </c>
      <c r="B5" s="10" t="s">
        <v>82</v>
      </c>
      <c r="C5" s="10">
        <f>VLOOKUP(B5,文献质量评价!$B$1:$D$80,3,0)</f>
        <v>2003</v>
      </c>
      <c r="D5" s="28">
        <v>4</v>
      </c>
      <c r="E5" s="28">
        <v>14</v>
      </c>
      <c r="F5" s="28">
        <v>10</v>
      </c>
      <c r="G5" s="28">
        <v>16</v>
      </c>
      <c r="H5" t="s">
        <v>859</v>
      </c>
      <c r="K5" s="25"/>
      <c r="L5" s="25"/>
      <c r="M5" s="25"/>
      <c r="N5" s="25"/>
      <c r="O5" s="25"/>
      <c r="P5" s="27"/>
      <c r="Q5" s="25"/>
      <c r="R5" s="25"/>
      <c r="S5" s="25"/>
    </row>
    <row r="6" ht="14.75" spans="1:20">
      <c r="A6" s="1">
        <f>VLOOKUP(B6,文献质量评价!$B$1:$D$80,2,0)</f>
        <v>4</v>
      </c>
      <c r="B6" s="10" t="s">
        <v>82</v>
      </c>
      <c r="C6" s="10">
        <f>VLOOKUP(B6,文献质量评价!$B$1:$D$80,3,0)</f>
        <v>2003</v>
      </c>
      <c r="D6" s="28">
        <v>9</v>
      </c>
      <c r="E6" s="28">
        <v>14</v>
      </c>
      <c r="F6" s="28">
        <v>10</v>
      </c>
      <c r="G6" s="28">
        <v>16</v>
      </c>
      <c r="H6" t="s">
        <v>860</v>
      </c>
      <c r="K6" s="1">
        <v>44</v>
      </c>
      <c r="L6" s="10" t="s">
        <v>861</v>
      </c>
      <c r="M6" s="28">
        <v>2014</v>
      </c>
      <c r="N6" s="28">
        <v>41</v>
      </c>
      <c r="O6" s="28">
        <v>40</v>
      </c>
      <c r="P6" s="28">
        <v>73</v>
      </c>
      <c r="Q6">
        <v>9.8</v>
      </c>
      <c r="R6">
        <v>70.5</v>
      </c>
      <c r="S6">
        <v>11.9</v>
      </c>
      <c r="T6" t="s">
        <v>862</v>
      </c>
    </row>
    <row r="7" spans="1:20">
      <c r="A7" s="1">
        <f>VLOOKUP(B7,文献质量评价!$B$1:$D$80,2,0)</f>
        <v>6</v>
      </c>
      <c r="B7" s="10" t="s">
        <v>99</v>
      </c>
      <c r="C7" s="10">
        <f>VLOOKUP(B7,文献质量评价!$B$1:$D$80,3,0)</f>
        <v>2004</v>
      </c>
      <c r="D7" s="28">
        <v>717</v>
      </c>
      <c r="E7" s="28">
        <v>1225</v>
      </c>
      <c r="F7" s="28">
        <v>694</v>
      </c>
      <c r="G7" s="28">
        <v>1238</v>
      </c>
      <c r="H7" t="s">
        <v>860</v>
      </c>
      <c r="K7" s="1">
        <v>44</v>
      </c>
      <c r="L7" s="10" t="s">
        <v>861</v>
      </c>
      <c r="M7" s="28">
        <v>2014</v>
      </c>
      <c r="N7" s="28">
        <v>41</v>
      </c>
      <c r="O7" s="28">
        <v>40</v>
      </c>
      <c r="P7" s="28">
        <v>138.3</v>
      </c>
      <c r="Q7">
        <v>21.6</v>
      </c>
      <c r="R7">
        <v>129</v>
      </c>
      <c r="S7">
        <v>27.2</v>
      </c>
      <c r="T7" t="s">
        <v>863</v>
      </c>
    </row>
    <row r="8" spans="1:8">
      <c r="A8" s="1">
        <f>VLOOKUP(B8,文献质量评价!$B$1:$D$80,2,0)</f>
        <v>13</v>
      </c>
      <c r="B8" s="10" t="s">
        <v>156</v>
      </c>
      <c r="C8" s="10">
        <f>VLOOKUP(B8,文献质量评价!$B$1:$D$80,3,0)</f>
        <v>2007</v>
      </c>
      <c r="D8" s="28">
        <v>4</v>
      </c>
      <c r="E8" s="28">
        <v>22</v>
      </c>
      <c r="F8" s="28">
        <v>2</v>
      </c>
      <c r="G8" s="28">
        <v>22</v>
      </c>
      <c r="H8" t="s">
        <v>859</v>
      </c>
    </row>
    <row r="9" spans="1:8">
      <c r="A9" s="1">
        <f>VLOOKUP(B9,文献质量评价!$B$1:$D$80,2,0)</f>
        <v>13</v>
      </c>
      <c r="B9" s="114" t="s">
        <v>156</v>
      </c>
      <c r="C9" s="114">
        <f>VLOOKUP(B9,文献质量评价!$B$1:$D$80,3,0)</f>
        <v>2007</v>
      </c>
      <c r="D9" s="115">
        <v>9</v>
      </c>
      <c r="E9" s="115">
        <v>22</v>
      </c>
      <c r="F9" s="115">
        <v>17</v>
      </c>
      <c r="G9" s="115">
        <v>22</v>
      </c>
      <c r="H9" t="s">
        <v>860</v>
      </c>
    </row>
    <row r="10" spans="1:8">
      <c r="A10" s="1">
        <f>VLOOKUP(B10,文献质量评价!$B$1:$D$80,2,0)</f>
        <v>53</v>
      </c>
      <c r="B10" s="10" t="s">
        <v>822</v>
      </c>
      <c r="C10" s="10">
        <f>VLOOKUP(B10,文献质量评价!$B$1:$D$80,3,0)</f>
        <v>2018</v>
      </c>
      <c r="D10" s="28">
        <v>0</v>
      </c>
      <c r="E10" s="28">
        <v>120</v>
      </c>
      <c r="F10" s="28">
        <v>4</v>
      </c>
      <c r="G10" s="28">
        <v>115</v>
      </c>
      <c r="H10" t="s">
        <v>859</v>
      </c>
    </row>
    <row r="11" spans="1:8">
      <c r="A11" s="1">
        <f>VLOOKUP(B11,文献质量评价!$B$1:$D$80,2,0)</f>
        <v>53</v>
      </c>
      <c r="B11" s="10" t="s">
        <v>822</v>
      </c>
      <c r="C11" s="10">
        <f>VLOOKUP(B11,文献质量评价!$B$1:$D$80,3,0)</f>
        <v>2018</v>
      </c>
      <c r="D11" s="28">
        <v>53</v>
      </c>
      <c r="E11" s="28">
        <v>120</v>
      </c>
      <c r="F11" s="28">
        <v>52</v>
      </c>
      <c r="G11" s="28">
        <v>115</v>
      </c>
      <c r="H11" t="s">
        <v>860</v>
      </c>
    </row>
    <row r="12" spans="1:8">
      <c r="A12" s="1">
        <f>VLOOKUP(B12,文献质量评价!$B$1:$D$80,2,0)</f>
        <v>35</v>
      </c>
      <c r="B12" s="45" t="s">
        <v>322</v>
      </c>
      <c r="C12" s="10">
        <f>VLOOKUP(B12,文献质量评价!$B$1:$D$80,3,0)</f>
        <v>2013</v>
      </c>
      <c r="D12" s="1">
        <v>34</v>
      </c>
      <c r="E12" s="1">
        <v>84</v>
      </c>
      <c r="F12" s="1">
        <v>32</v>
      </c>
      <c r="G12" s="1">
        <v>66</v>
      </c>
      <c r="H12" t="s">
        <v>860</v>
      </c>
    </row>
    <row r="13" spans="1:8">
      <c r="A13" s="1">
        <f>VLOOKUP(B13,文献质量评价!$B$1:$D$80,2,0)</f>
        <v>38</v>
      </c>
      <c r="B13" s="64" t="s">
        <v>374</v>
      </c>
      <c r="C13" s="114">
        <f>VLOOKUP(B13,文献质量评价!$B$1:$D$80,3,0)</f>
        <v>2014</v>
      </c>
      <c r="D13" s="62">
        <v>9</v>
      </c>
      <c r="E13" s="62">
        <v>24</v>
      </c>
      <c r="F13" s="62">
        <v>18</v>
      </c>
      <c r="G13" s="62">
        <v>24</v>
      </c>
      <c r="H13" t="s">
        <v>860</v>
      </c>
    </row>
    <row r="14" spans="1:8">
      <c r="A14" s="1">
        <f>VLOOKUP(B14,文献质量评价!$B$1:$D$94,2,0)</f>
        <v>62</v>
      </c>
      <c r="B14" s="45" t="s">
        <v>582</v>
      </c>
      <c r="C14" s="10">
        <f>VLOOKUP(B14,文献质量评价!$B$1:$D$80,3,0)</f>
        <v>2018</v>
      </c>
      <c r="D14" s="1">
        <v>29</v>
      </c>
      <c r="E14" s="1">
        <v>78</v>
      </c>
      <c r="F14" s="1">
        <v>34</v>
      </c>
      <c r="G14" s="1">
        <v>78</v>
      </c>
      <c r="H14" t="s">
        <v>860</v>
      </c>
    </row>
    <row r="15" spans="1:8">
      <c r="A15" s="1">
        <f>VLOOKUP(B15,文献质量评价!$B$1:$D$94,2,0)</f>
        <v>78</v>
      </c>
      <c r="B15" s="1" t="s">
        <v>832</v>
      </c>
      <c r="C15" s="10">
        <f>VLOOKUP(B15,文献质量评价!$B$1:$D$94,3,0)</f>
        <v>2021</v>
      </c>
      <c r="D15" s="1">
        <v>1</v>
      </c>
      <c r="E15" s="1">
        <v>42</v>
      </c>
      <c r="F15" s="1">
        <v>3</v>
      </c>
      <c r="G15" s="1">
        <v>42</v>
      </c>
      <c r="H15" t="s">
        <v>860</v>
      </c>
    </row>
    <row r="16" spans="1:8">
      <c r="A16" s="1">
        <f>VLOOKUP(B16,文献质量评价!$B$1:$D$94,2,0)</f>
        <v>79</v>
      </c>
      <c r="B16" s="1" t="s">
        <v>837</v>
      </c>
      <c r="C16" s="10">
        <f>VLOOKUP(B16,文献质量评价!$B$1:$D$94,3,0)</f>
        <v>2021</v>
      </c>
      <c r="D16" s="1">
        <v>0</v>
      </c>
      <c r="E16" s="1">
        <v>30</v>
      </c>
      <c r="F16" s="1">
        <v>2</v>
      </c>
      <c r="G16" s="1">
        <v>30</v>
      </c>
      <c r="H16" t="s">
        <v>860</v>
      </c>
    </row>
    <row r="17" spans="1:8">
      <c r="A17" s="1">
        <f>VLOOKUP(B17,文献质量评价!$B$1:$D$94,2,0)</f>
        <v>80</v>
      </c>
      <c r="B17" s="1" t="s">
        <v>835</v>
      </c>
      <c r="C17" s="10">
        <f>VLOOKUP(B17,文献质量评价!$B$1:$D$94,3,0)</f>
        <v>2021</v>
      </c>
      <c r="D17" s="1">
        <v>3</v>
      </c>
      <c r="E17" s="1">
        <v>36</v>
      </c>
      <c r="F17" s="1">
        <v>8</v>
      </c>
      <c r="G17" s="1">
        <v>37</v>
      </c>
      <c r="H17" s="22" t="s">
        <v>864</v>
      </c>
    </row>
    <row r="18" spans="1:8">
      <c r="A18" s="1">
        <f>VLOOKUP(B18,文献质量评价!$B$1:$D$94,2,0)</f>
        <v>71</v>
      </c>
      <c r="B18" s="1" t="s">
        <v>829</v>
      </c>
      <c r="C18" s="10">
        <f>VLOOKUP(B18,文献质量评价!$B$1:$D$94,3,0)</f>
        <v>2020</v>
      </c>
      <c r="D18" s="1">
        <v>1</v>
      </c>
      <c r="E18" s="1">
        <v>55</v>
      </c>
      <c r="F18" s="1">
        <v>3</v>
      </c>
      <c r="G18" s="1">
        <v>55</v>
      </c>
      <c r="H18" t="s">
        <v>860</v>
      </c>
    </row>
    <row r="20" spans="1:43">
      <c r="A20" s="53"/>
      <c r="B20" s="53"/>
      <c r="C20" s="53"/>
      <c r="D20" s="99" t="s">
        <v>853</v>
      </c>
      <c r="E20" s="52"/>
      <c r="F20" s="52"/>
      <c r="G20" s="52"/>
      <c r="H20" s="52"/>
      <c r="I20" s="52"/>
      <c r="J20" s="53"/>
      <c r="K20" s="53"/>
      <c r="L20" s="53"/>
      <c r="M20" s="53"/>
      <c r="N20" s="38"/>
      <c r="O20" s="53"/>
      <c r="P20" s="53"/>
      <c r="Q20" s="53"/>
      <c r="R20" s="99" t="s">
        <v>854</v>
      </c>
      <c r="S20" s="52"/>
      <c r="T20" s="52"/>
      <c r="U20" s="52"/>
      <c r="V20" s="52"/>
      <c r="W20" s="100"/>
      <c r="X20" s="101"/>
      <c r="Y20" s="101"/>
      <c r="Z20" s="101"/>
      <c r="AA20" s="101"/>
      <c r="AB20" s="101"/>
      <c r="AE20" s="52" t="s">
        <v>855</v>
      </c>
      <c r="AF20" s="52"/>
      <c r="AG20" s="52"/>
      <c r="AH20" s="52"/>
      <c r="AI20" s="52"/>
      <c r="AJ20" s="52"/>
      <c r="AK20" s="52"/>
      <c r="AL20" s="52"/>
      <c r="AM20" s="52"/>
      <c r="AN20" s="52"/>
      <c r="AO20" s="53"/>
      <c r="AP20" s="53"/>
      <c r="AQ20" s="53"/>
    </row>
    <row r="21" spans="1:43">
      <c r="A21" s="53"/>
      <c r="B21" s="53"/>
      <c r="C21" s="53"/>
      <c r="D21" s="52"/>
      <c r="E21" s="52"/>
      <c r="F21" s="52"/>
      <c r="G21" s="52"/>
      <c r="H21" s="52"/>
      <c r="I21" s="52"/>
      <c r="J21" s="53"/>
      <c r="K21" s="53"/>
      <c r="L21" s="53"/>
      <c r="M21" s="53"/>
      <c r="N21" s="38"/>
      <c r="O21" s="53"/>
      <c r="P21" s="53"/>
      <c r="Q21" s="53"/>
      <c r="R21" s="52"/>
      <c r="S21" s="52"/>
      <c r="T21" s="52"/>
      <c r="U21" s="52"/>
      <c r="V21" s="52"/>
      <c r="W21" s="100"/>
      <c r="X21" s="101"/>
      <c r="Y21" s="101"/>
      <c r="Z21" s="101"/>
      <c r="AA21" s="101"/>
      <c r="AB21" s="101"/>
      <c r="AE21" s="53"/>
      <c r="AF21" s="53"/>
      <c r="AG21" s="53"/>
      <c r="AH21" s="53"/>
      <c r="AI21" s="53"/>
      <c r="AJ21" s="53"/>
      <c r="AK21" s="53"/>
      <c r="AL21" s="53"/>
      <c r="AM21" s="53"/>
      <c r="AN21" s="53"/>
      <c r="AO21" s="53"/>
      <c r="AP21" s="53"/>
      <c r="AQ21" s="53"/>
    </row>
    <row r="22" spans="1:28">
      <c r="A22" s="53"/>
      <c r="B22" s="53"/>
      <c r="C22" s="53"/>
      <c r="D22" s="53"/>
      <c r="E22" s="53"/>
      <c r="F22" s="53"/>
      <c r="G22" s="53"/>
      <c r="H22" s="53"/>
      <c r="I22" s="53"/>
      <c r="J22" s="53"/>
      <c r="K22" s="53"/>
      <c r="L22" s="53"/>
      <c r="M22" s="53"/>
      <c r="O22" s="53"/>
      <c r="P22" s="53"/>
      <c r="Q22" s="53"/>
      <c r="R22" s="53"/>
      <c r="S22" s="53"/>
      <c r="T22" s="53"/>
      <c r="U22" s="53"/>
      <c r="V22" s="53"/>
      <c r="W22" s="101"/>
      <c r="X22" s="101"/>
      <c r="Y22" s="101"/>
      <c r="Z22" s="101"/>
      <c r="AA22" s="101"/>
      <c r="AB22" s="101"/>
    </row>
    <row r="47" spans="1:31">
      <c r="A47" s="30"/>
      <c r="B47" s="30"/>
      <c r="C47" s="30"/>
      <c r="D47" s="31" t="s">
        <v>856</v>
      </c>
      <c r="E47" s="32"/>
      <c r="F47" s="32"/>
      <c r="G47" s="32"/>
      <c r="H47" s="32"/>
      <c r="I47" s="32"/>
      <c r="J47" s="30"/>
      <c r="K47" s="30"/>
      <c r="L47" s="30"/>
      <c r="M47" s="30"/>
      <c r="N47" s="30"/>
      <c r="O47" s="30"/>
      <c r="P47" s="30"/>
      <c r="Q47" s="30"/>
      <c r="R47" s="30"/>
      <c r="S47" s="30"/>
      <c r="T47" s="30"/>
      <c r="U47" s="30"/>
      <c r="V47" s="30"/>
      <c r="W47" s="30"/>
      <c r="X47" s="30"/>
      <c r="Y47" s="30"/>
      <c r="Z47" s="30"/>
      <c r="AA47" s="30"/>
      <c r="AB47" s="30"/>
      <c r="AC47" s="30"/>
      <c r="AD47" s="30"/>
      <c r="AE47" s="30"/>
    </row>
    <row r="48" spans="1:31">
      <c r="A48" s="30"/>
      <c r="B48" s="30"/>
      <c r="C48" s="30"/>
      <c r="D48" s="32"/>
      <c r="E48" s="32"/>
      <c r="F48" s="32"/>
      <c r="G48" s="32"/>
      <c r="H48" s="32"/>
      <c r="I48" s="32"/>
      <c r="J48" s="30"/>
      <c r="K48" s="30"/>
      <c r="L48" s="30"/>
      <c r="M48" s="30"/>
      <c r="N48" s="30"/>
      <c r="O48" s="30"/>
      <c r="P48" s="30"/>
      <c r="Q48" s="30"/>
      <c r="R48" s="30"/>
      <c r="S48" s="30"/>
      <c r="T48" s="30"/>
      <c r="U48" s="30"/>
      <c r="V48" s="30"/>
      <c r="W48" s="30"/>
      <c r="X48" s="30"/>
      <c r="Y48" s="30"/>
      <c r="Z48" s="30"/>
      <c r="AA48" s="30"/>
      <c r="AB48" s="30"/>
      <c r="AC48" s="30"/>
      <c r="AD48" s="30"/>
      <c r="AE48" s="30"/>
    </row>
    <row r="74" spans="1:29">
      <c r="A74" s="108"/>
      <c r="B74" s="108"/>
      <c r="C74" s="108"/>
      <c r="D74" s="109" t="s">
        <v>857</v>
      </c>
      <c r="E74" s="110"/>
      <c r="F74" s="110"/>
      <c r="G74" s="110"/>
      <c r="H74" s="110"/>
      <c r="I74" s="110"/>
      <c r="J74" s="108"/>
      <c r="K74" s="108"/>
      <c r="L74" s="108"/>
      <c r="M74" s="108"/>
      <c r="N74" s="108"/>
      <c r="O74" s="108"/>
      <c r="P74" s="108"/>
      <c r="Q74" s="108"/>
      <c r="R74" s="108"/>
      <c r="S74" s="108"/>
      <c r="T74" s="108"/>
      <c r="U74" s="108"/>
      <c r="V74" s="108"/>
      <c r="W74" s="108"/>
      <c r="X74" s="108"/>
      <c r="Y74" s="108"/>
      <c r="Z74" s="108"/>
      <c r="AA74" s="108"/>
      <c r="AB74" s="108"/>
      <c r="AC74" s="108"/>
    </row>
    <row r="75" spans="1:29">
      <c r="A75" s="108"/>
      <c r="B75" s="108"/>
      <c r="C75" s="108"/>
      <c r="D75" s="110"/>
      <c r="E75" s="110"/>
      <c r="F75" s="110"/>
      <c r="G75" s="110"/>
      <c r="H75" s="110"/>
      <c r="I75" s="110"/>
      <c r="J75" s="108"/>
      <c r="K75" s="108"/>
      <c r="L75" s="108"/>
      <c r="M75" s="108"/>
      <c r="N75" s="108"/>
      <c r="O75" s="108"/>
      <c r="P75" s="108"/>
      <c r="Q75" s="108"/>
      <c r="R75" s="108"/>
      <c r="S75" s="108"/>
      <c r="T75" s="108"/>
      <c r="U75" s="108"/>
      <c r="V75" s="108"/>
      <c r="W75" s="108"/>
      <c r="X75" s="108"/>
      <c r="Y75" s="108"/>
      <c r="Z75" s="108"/>
      <c r="AA75" s="108"/>
      <c r="AB75" s="108"/>
      <c r="AC75" s="108"/>
    </row>
    <row r="117" spans="1:29">
      <c r="A117" s="108"/>
      <c r="B117" s="108"/>
      <c r="C117" s="108"/>
      <c r="D117" s="109" t="s">
        <v>865</v>
      </c>
      <c r="E117" s="110"/>
      <c r="F117" s="110"/>
      <c r="G117" s="110"/>
      <c r="H117" s="110"/>
      <c r="I117" s="110"/>
      <c r="J117" s="108"/>
      <c r="K117" s="108"/>
      <c r="L117" s="108"/>
      <c r="M117" s="108"/>
      <c r="N117" s="108"/>
      <c r="O117" s="108"/>
      <c r="P117" s="108"/>
      <c r="Q117" s="108"/>
      <c r="R117" s="108"/>
      <c r="S117" s="108"/>
      <c r="T117" s="108"/>
      <c r="U117" s="108"/>
      <c r="V117" s="108"/>
      <c r="W117" s="108"/>
      <c r="X117" s="108"/>
      <c r="Y117" s="108"/>
      <c r="Z117" s="108"/>
      <c r="AA117" s="108"/>
      <c r="AB117" s="108"/>
      <c r="AC117" s="108"/>
    </row>
    <row r="118" spans="1:29">
      <c r="A118" s="108"/>
      <c r="B118" s="108"/>
      <c r="C118" s="108"/>
      <c r="D118" s="110"/>
      <c r="E118" s="110"/>
      <c r="F118" s="110"/>
      <c r="G118" s="110"/>
      <c r="H118" s="110"/>
      <c r="I118" s="110"/>
      <c r="J118" s="108"/>
      <c r="K118" s="108"/>
      <c r="L118" s="108"/>
      <c r="M118" s="108"/>
      <c r="N118" s="108"/>
      <c r="O118" s="108"/>
      <c r="P118" s="108"/>
      <c r="Q118" s="108"/>
      <c r="R118" s="108"/>
      <c r="S118" s="108"/>
      <c r="T118" s="108"/>
      <c r="U118" s="108"/>
      <c r="V118" s="108"/>
      <c r="W118" s="108"/>
      <c r="X118" s="108"/>
      <c r="Y118" s="108"/>
      <c r="Z118" s="108"/>
      <c r="AA118" s="108"/>
      <c r="AB118" s="108"/>
      <c r="AC118" s="108"/>
    </row>
  </sheetData>
  <mergeCells count="15">
    <mergeCell ref="D1:E1"/>
    <mergeCell ref="F1:G1"/>
    <mergeCell ref="AE20:AN20"/>
    <mergeCell ref="A1:A2"/>
    <mergeCell ref="B1:B2"/>
    <mergeCell ref="C1:C2"/>
    <mergeCell ref="K4:K5"/>
    <mergeCell ref="L4:L5"/>
    <mergeCell ref="M4:M5"/>
    <mergeCell ref="N4:N5"/>
    <mergeCell ref="O4:O5"/>
    <mergeCell ref="P4:P5"/>
    <mergeCell ref="Q4:Q5"/>
    <mergeCell ref="R4:R5"/>
    <mergeCell ref="S4:S5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E91"/>
  <sheetViews>
    <sheetView zoomScale="55" zoomScaleNormal="55" workbookViewId="0">
      <selection activeCell="A90" sqref="$A90:$XFD91"/>
    </sheetView>
  </sheetViews>
  <sheetFormatPr defaultColWidth="8.75454545454545" defaultRowHeight="14"/>
  <cols>
    <col min="8" max="8" width="11.7545454545455"/>
  </cols>
  <sheetData>
    <row r="1" ht="15.5" spans="1:7">
      <c r="A1" s="92" t="s">
        <v>1</v>
      </c>
      <c r="B1" s="93" t="s">
        <v>2</v>
      </c>
      <c r="C1" s="25" t="s">
        <v>804</v>
      </c>
      <c r="D1" s="1" t="s">
        <v>8</v>
      </c>
      <c r="E1" s="1"/>
      <c r="F1" s="1" t="s">
        <v>9</v>
      </c>
      <c r="G1" s="1"/>
    </row>
    <row r="2" ht="15.5" spans="1:8">
      <c r="A2" s="94"/>
      <c r="B2" s="95"/>
      <c r="C2" s="25"/>
      <c r="D2" s="96" t="s">
        <v>847</v>
      </c>
      <c r="E2" s="96" t="s">
        <v>848</v>
      </c>
      <c r="F2" s="96" t="s">
        <v>847</v>
      </c>
      <c r="G2" s="96" t="s">
        <v>848</v>
      </c>
      <c r="H2" t="s">
        <v>866</v>
      </c>
    </row>
    <row r="3" spans="1:7">
      <c r="A3" s="111">
        <v>4</v>
      </c>
      <c r="B3" s="48" t="s">
        <v>82</v>
      </c>
      <c r="C3" s="66">
        <v>2003</v>
      </c>
      <c r="D3" s="111">
        <v>0</v>
      </c>
      <c r="E3" s="111">
        <v>14</v>
      </c>
      <c r="F3" s="111">
        <v>1</v>
      </c>
      <c r="G3" s="111">
        <v>16</v>
      </c>
    </row>
    <row r="4" spans="1:7">
      <c r="A4" s="111">
        <v>25</v>
      </c>
      <c r="B4" s="59" t="s">
        <v>249</v>
      </c>
      <c r="C4" s="66">
        <v>2011</v>
      </c>
      <c r="D4" s="111">
        <v>0</v>
      </c>
      <c r="E4" s="111">
        <v>20</v>
      </c>
      <c r="F4" s="111">
        <v>2</v>
      </c>
      <c r="G4" s="111">
        <v>20</v>
      </c>
    </row>
    <row r="5" spans="1:7">
      <c r="A5" s="111">
        <v>32</v>
      </c>
      <c r="B5" s="59" t="s">
        <v>309</v>
      </c>
      <c r="C5" s="66">
        <v>2013</v>
      </c>
      <c r="D5" s="111">
        <v>0</v>
      </c>
      <c r="E5" s="111">
        <v>20</v>
      </c>
      <c r="F5" s="111">
        <v>1</v>
      </c>
      <c r="G5" s="111">
        <v>20</v>
      </c>
    </row>
    <row r="6" spans="1:7">
      <c r="A6" s="111">
        <v>43</v>
      </c>
      <c r="B6" s="112" t="s">
        <v>867</v>
      </c>
      <c r="C6" s="66">
        <v>2015</v>
      </c>
      <c r="D6" s="111">
        <v>0</v>
      </c>
      <c r="E6" s="111">
        <v>40</v>
      </c>
      <c r="F6" s="111">
        <v>1</v>
      </c>
      <c r="G6" s="111">
        <v>40</v>
      </c>
    </row>
    <row r="7" spans="1:7">
      <c r="A7" s="111">
        <v>46</v>
      </c>
      <c r="B7" s="112" t="s">
        <v>868</v>
      </c>
      <c r="C7" s="66">
        <v>2015</v>
      </c>
      <c r="D7" s="111">
        <v>0</v>
      </c>
      <c r="E7" s="111">
        <v>396</v>
      </c>
      <c r="F7" s="111">
        <v>4</v>
      </c>
      <c r="G7" s="111">
        <v>402</v>
      </c>
    </row>
    <row r="8" spans="1:7">
      <c r="A8" s="111">
        <v>59</v>
      </c>
      <c r="B8" s="112" t="s">
        <v>869</v>
      </c>
      <c r="C8" s="66">
        <v>2018</v>
      </c>
      <c r="D8" s="111">
        <v>0</v>
      </c>
      <c r="E8" s="111">
        <v>73</v>
      </c>
      <c r="F8" s="111">
        <v>1</v>
      </c>
      <c r="G8" s="111">
        <v>73</v>
      </c>
    </row>
    <row r="9" spans="1:7">
      <c r="A9" s="111">
        <v>61</v>
      </c>
      <c r="B9" s="112" t="s">
        <v>870</v>
      </c>
      <c r="C9" s="66">
        <v>2018</v>
      </c>
      <c r="D9" s="111">
        <v>0</v>
      </c>
      <c r="E9" s="111">
        <v>20</v>
      </c>
      <c r="F9" s="111">
        <v>3</v>
      </c>
      <c r="G9" s="111">
        <v>20</v>
      </c>
    </row>
    <row r="10" spans="1:7">
      <c r="A10" s="111">
        <v>82</v>
      </c>
      <c r="B10" s="111" t="s">
        <v>871</v>
      </c>
      <c r="C10" s="66">
        <v>2022</v>
      </c>
      <c r="D10" s="111">
        <v>0</v>
      </c>
      <c r="E10" s="111">
        <v>52</v>
      </c>
      <c r="F10" s="111">
        <v>2</v>
      </c>
      <c r="G10" s="111">
        <v>52</v>
      </c>
    </row>
    <row r="11" spans="1:7">
      <c r="A11" s="111">
        <v>42</v>
      </c>
      <c r="B11" s="112" t="s">
        <v>872</v>
      </c>
      <c r="C11" s="66">
        <v>2015</v>
      </c>
      <c r="D11" s="111">
        <v>1</v>
      </c>
      <c r="E11" s="111">
        <v>70</v>
      </c>
      <c r="F11" s="111">
        <v>2</v>
      </c>
      <c r="G11" s="111">
        <v>70</v>
      </c>
    </row>
    <row r="12" spans="1:7">
      <c r="A12" s="111">
        <v>54</v>
      </c>
      <c r="B12" s="112" t="s">
        <v>873</v>
      </c>
      <c r="C12" s="66">
        <v>2018</v>
      </c>
      <c r="D12" s="111">
        <v>1</v>
      </c>
      <c r="E12" s="111">
        <v>35</v>
      </c>
      <c r="F12" s="111">
        <v>8</v>
      </c>
      <c r="G12" s="111">
        <v>34</v>
      </c>
    </row>
    <row r="13" spans="1:7">
      <c r="A13" s="111">
        <v>67</v>
      </c>
      <c r="B13" s="111" t="s">
        <v>874</v>
      </c>
      <c r="C13" s="66">
        <v>2019</v>
      </c>
      <c r="D13" s="111">
        <v>1</v>
      </c>
      <c r="E13" s="111">
        <v>51</v>
      </c>
      <c r="F13" s="111">
        <v>2</v>
      </c>
      <c r="G13" s="111">
        <v>51</v>
      </c>
    </row>
    <row r="14" spans="1:7">
      <c r="A14" s="111">
        <v>20</v>
      </c>
      <c r="B14" s="113" t="s">
        <v>275</v>
      </c>
      <c r="C14" s="66">
        <v>2011</v>
      </c>
      <c r="D14" s="66">
        <v>4</v>
      </c>
      <c r="E14" s="111">
        <v>2919</v>
      </c>
      <c r="F14" s="111">
        <v>15</v>
      </c>
      <c r="G14" s="111">
        <v>2309</v>
      </c>
    </row>
    <row r="15" spans="1:7">
      <c r="A15" s="111">
        <v>6</v>
      </c>
      <c r="B15" s="113" t="s">
        <v>99</v>
      </c>
      <c r="C15" s="66">
        <v>2004</v>
      </c>
      <c r="D15" s="111">
        <v>22</v>
      </c>
      <c r="E15" s="111">
        <v>1225</v>
      </c>
      <c r="F15" s="111">
        <v>27</v>
      </c>
      <c r="G15" s="111">
        <v>1238</v>
      </c>
    </row>
    <row r="16" spans="1:7">
      <c r="A16" s="28">
        <v>95</v>
      </c>
      <c r="B16" s="48" t="s">
        <v>774</v>
      </c>
      <c r="C16" s="28">
        <v>2002</v>
      </c>
      <c r="D16" s="1">
        <v>0</v>
      </c>
      <c r="E16" s="1">
        <v>20</v>
      </c>
      <c r="F16" s="1">
        <v>0</v>
      </c>
      <c r="G16" s="1">
        <v>20</v>
      </c>
    </row>
    <row r="17" spans="1:7">
      <c r="A17" s="28">
        <v>96</v>
      </c>
      <c r="B17" s="48" t="s">
        <v>777</v>
      </c>
      <c r="C17" s="28">
        <v>2005</v>
      </c>
      <c r="D17" s="1">
        <v>0</v>
      </c>
      <c r="E17" s="1">
        <v>71</v>
      </c>
      <c r="F17" s="1">
        <v>0</v>
      </c>
      <c r="G17" s="1">
        <v>71</v>
      </c>
    </row>
    <row r="18" spans="1:7">
      <c r="A18" s="28">
        <v>97</v>
      </c>
      <c r="B18" s="48" t="s">
        <v>779</v>
      </c>
      <c r="C18" s="28">
        <v>2010</v>
      </c>
      <c r="D18" s="1">
        <v>0</v>
      </c>
      <c r="E18" s="1">
        <v>27</v>
      </c>
      <c r="F18" s="1">
        <v>0</v>
      </c>
      <c r="G18" s="1">
        <v>27</v>
      </c>
    </row>
    <row r="19" spans="1:7">
      <c r="A19" s="28">
        <v>98</v>
      </c>
      <c r="B19" s="48" t="s">
        <v>780</v>
      </c>
      <c r="C19" s="28">
        <v>2009</v>
      </c>
      <c r="D19" s="1">
        <v>0</v>
      </c>
      <c r="E19" s="1">
        <v>29</v>
      </c>
      <c r="F19" s="1">
        <v>0</v>
      </c>
      <c r="G19" s="1">
        <v>28</v>
      </c>
    </row>
    <row r="20" spans="1:7">
      <c r="A20" s="28">
        <v>99</v>
      </c>
      <c r="B20" s="10" t="s">
        <v>107</v>
      </c>
      <c r="C20" s="28">
        <v>2003</v>
      </c>
      <c r="D20" s="1">
        <v>0</v>
      </c>
      <c r="E20" s="1">
        <v>40</v>
      </c>
      <c r="F20" s="1">
        <v>0</v>
      </c>
      <c r="G20" s="1">
        <v>40</v>
      </c>
    </row>
    <row r="21" spans="1:7">
      <c r="A21" s="28">
        <v>100</v>
      </c>
      <c r="B21" s="48" t="s">
        <v>784</v>
      </c>
      <c r="C21" s="28">
        <v>2014</v>
      </c>
      <c r="D21" s="1">
        <v>9</v>
      </c>
      <c r="E21" s="1">
        <v>163</v>
      </c>
      <c r="F21" s="1">
        <v>7</v>
      </c>
      <c r="G21" s="1">
        <v>170</v>
      </c>
    </row>
    <row r="22" spans="1:7">
      <c r="A22" s="28">
        <v>102</v>
      </c>
      <c r="B22" s="49" t="s">
        <v>786</v>
      </c>
      <c r="C22" s="39">
        <v>2018</v>
      </c>
      <c r="D22" s="1">
        <v>0</v>
      </c>
      <c r="E22" s="1">
        <v>21</v>
      </c>
      <c r="F22" s="1">
        <v>0</v>
      </c>
      <c r="G22" s="1">
        <v>21</v>
      </c>
    </row>
    <row r="23" spans="1:7">
      <c r="A23" s="28">
        <v>103</v>
      </c>
      <c r="B23" s="49" t="s">
        <v>790</v>
      </c>
      <c r="C23" s="39">
        <v>2004</v>
      </c>
      <c r="D23" s="1">
        <v>0</v>
      </c>
      <c r="E23" s="1">
        <v>20</v>
      </c>
      <c r="F23" s="1">
        <v>0</v>
      </c>
      <c r="G23" s="1">
        <v>20</v>
      </c>
    </row>
    <row r="24" spans="1:7">
      <c r="A24" s="1">
        <v>40</v>
      </c>
      <c r="B24" s="48" t="s">
        <v>821</v>
      </c>
      <c r="C24" s="28">
        <v>2015</v>
      </c>
      <c r="D24" s="1">
        <v>0</v>
      </c>
      <c r="E24" s="1">
        <v>20</v>
      </c>
      <c r="F24" s="1">
        <v>0</v>
      </c>
      <c r="G24" s="1">
        <v>20</v>
      </c>
    </row>
    <row r="25" spans="1:7">
      <c r="A25" s="1">
        <v>11</v>
      </c>
      <c r="B25" s="48" t="s">
        <v>146</v>
      </c>
      <c r="C25" s="28">
        <v>2006</v>
      </c>
      <c r="D25" s="1">
        <v>0</v>
      </c>
      <c r="E25" s="1">
        <v>25</v>
      </c>
      <c r="F25" s="1">
        <v>0</v>
      </c>
      <c r="G25" s="1">
        <v>25</v>
      </c>
    </row>
    <row r="26" spans="1:7">
      <c r="A26" s="1">
        <v>3</v>
      </c>
      <c r="B26" s="48" t="s">
        <v>69</v>
      </c>
      <c r="C26" s="28">
        <v>2002</v>
      </c>
      <c r="D26" s="1">
        <v>0</v>
      </c>
      <c r="E26" s="1">
        <v>29</v>
      </c>
      <c r="F26" s="1">
        <v>0</v>
      </c>
      <c r="G26" s="1">
        <v>31</v>
      </c>
    </row>
    <row r="29" spans="1:28">
      <c r="A29" s="53"/>
      <c r="B29" s="53"/>
      <c r="C29" s="53"/>
      <c r="D29" s="99" t="s">
        <v>853</v>
      </c>
      <c r="E29" s="52"/>
      <c r="F29" s="52"/>
      <c r="G29" s="52"/>
      <c r="H29" s="52"/>
      <c r="I29" s="52"/>
      <c r="J29" s="53"/>
      <c r="K29" s="53"/>
      <c r="L29" s="53"/>
      <c r="M29" s="53"/>
      <c r="N29" s="38"/>
      <c r="O29" s="53"/>
      <c r="P29" s="53"/>
      <c r="Q29" s="53"/>
      <c r="R29" s="99" t="s">
        <v>854</v>
      </c>
      <c r="S29" s="52"/>
      <c r="T29" s="52"/>
      <c r="U29" s="52"/>
      <c r="V29" s="52"/>
      <c r="W29" s="100"/>
      <c r="X29" s="101"/>
      <c r="Y29" s="101"/>
      <c r="Z29" s="101"/>
      <c r="AA29" s="101"/>
      <c r="AB29" s="101"/>
    </row>
    <row r="30" spans="1:28">
      <c r="A30" s="53"/>
      <c r="B30" s="53"/>
      <c r="C30" s="53"/>
      <c r="D30" s="52"/>
      <c r="E30" s="52"/>
      <c r="F30" s="52"/>
      <c r="G30" s="52"/>
      <c r="H30" s="52"/>
      <c r="I30" s="52"/>
      <c r="J30" s="53"/>
      <c r="K30" s="53"/>
      <c r="L30" s="53"/>
      <c r="M30" s="53"/>
      <c r="N30" s="38"/>
      <c r="O30" s="53"/>
      <c r="P30" s="53"/>
      <c r="Q30" s="53"/>
      <c r="R30" s="52"/>
      <c r="S30" s="52"/>
      <c r="T30" s="52"/>
      <c r="U30" s="52"/>
      <c r="V30" s="52"/>
      <c r="W30" s="100"/>
      <c r="X30" s="101"/>
      <c r="Y30" s="101"/>
      <c r="Z30" s="101"/>
      <c r="AA30" s="101"/>
      <c r="AB30" s="101"/>
    </row>
    <row r="31" spans="1:28">
      <c r="A31" s="53"/>
      <c r="B31" s="53"/>
      <c r="C31" s="53"/>
      <c r="D31" s="53"/>
      <c r="E31" s="53"/>
      <c r="F31" s="53"/>
      <c r="G31" s="53"/>
      <c r="H31" s="53"/>
      <c r="I31" s="53"/>
      <c r="J31" s="53"/>
      <c r="K31" s="53"/>
      <c r="L31" s="53"/>
      <c r="M31" s="53"/>
      <c r="O31" s="53"/>
      <c r="P31" s="53"/>
      <c r="Q31" s="53"/>
      <c r="R31" s="53"/>
      <c r="S31" s="53"/>
      <c r="T31" s="53"/>
      <c r="U31" s="53"/>
      <c r="V31" s="53"/>
      <c r="W31" s="101"/>
      <c r="X31" s="101"/>
      <c r="Y31" s="101"/>
      <c r="Z31" s="101"/>
      <c r="AA31" s="101"/>
      <c r="AB31" s="101"/>
    </row>
    <row r="63" spans="1:31">
      <c r="A63" s="30"/>
      <c r="B63" s="30"/>
      <c r="C63" s="30"/>
      <c r="D63" s="31" t="s">
        <v>856</v>
      </c>
      <c r="E63" s="32"/>
      <c r="F63" s="32"/>
      <c r="G63" s="32"/>
      <c r="H63" s="32"/>
      <c r="I63" s="32"/>
      <c r="J63" s="30"/>
      <c r="K63" s="30"/>
      <c r="L63" s="30"/>
      <c r="M63" s="30"/>
      <c r="N63" s="30"/>
      <c r="O63" s="30"/>
      <c r="P63" s="30"/>
      <c r="Q63" s="30"/>
      <c r="R63" s="30"/>
      <c r="S63" s="30"/>
      <c r="T63" s="30"/>
      <c r="U63" s="30"/>
      <c r="V63" s="30"/>
      <c r="W63" s="30"/>
      <c r="X63" s="30"/>
      <c r="Y63" s="30"/>
      <c r="Z63" s="30"/>
      <c r="AA63" s="30"/>
      <c r="AB63" s="30"/>
      <c r="AC63" s="30"/>
      <c r="AD63" s="30"/>
      <c r="AE63" s="30"/>
    </row>
    <row r="64" spans="1:31">
      <c r="A64" s="30"/>
      <c r="B64" s="30"/>
      <c r="C64" s="30"/>
      <c r="D64" s="32"/>
      <c r="E64" s="32"/>
      <c r="F64" s="32"/>
      <c r="G64" s="32"/>
      <c r="H64" s="32"/>
      <c r="I64" s="32"/>
      <c r="J64" s="30"/>
      <c r="K64" s="30"/>
      <c r="L64" s="30"/>
      <c r="M64" s="30"/>
      <c r="N64" s="30"/>
      <c r="O64" s="30"/>
      <c r="P64" s="30"/>
      <c r="Q64" s="30"/>
      <c r="R64" s="30"/>
      <c r="S64" s="30"/>
      <c r="T64" s="30"/>
      <c r="U64" s="30"/>
      <c r="V64" s="30"/>
      <c r="W64" s="30"/>
      <c r="X64" s="30"/>
      <c r="Y64" s="30"/>
      <c r="Z64" s="30"/>
      <c r="AA64" s="30"/>
      <c r="AB64" s="30"/>
      <c r="AC64" s="30"/>
      <c r="AD64" s="30"/>
      <c r="AE64" s="30"/>
    </row>
    <row r="90" spans="1:29">
      <c r="A90" s="108"/>
      <c r="B90" s="108"/>
      <c r="C90" s="108"/>
      <c r="D90" s="109" t="s">
        <v>857</v>
      </c>
      <c r="E90" s="110"/>
      <c r="F90" s="110"/>
      <c r="G90" s="110"/>
      <c r="H90" s="110"/>
      <c r="I90" s="110"/>
      <c r="J90" s="108"/>
      <c r="K90" s="108"/>
      <c r="L90" s="108"/>
      <c r="M90" s="108"/>
      <c r="N90" s="108"/>
      <c r="O90" s="108"/>
      <c r="P90" s="108"/>
      <c r="Q90" s="108"/>
      <c r="R90" s="108"/>
      <c r="S90" s="108"/>
      <c r="T90" s="108"/>
      <c r="U90" s="108"/>
      <c r="V90" s="108"/>
      <c r="W90" s="108"/>
      <c r="X90" s="108"/>
      <c r="Y90" s="108"/>
      <c r="Z90" s="108"/>
      <c r="AA90" s="108"/>
      <c r="AB90" s="108"/>
      <c r="AC90" s="108"/>
    </row>
    <row r="91" spans="1:29">
      <c r="A91" s="108"/>
      <c r="B91" s="108"/>
      <c r="C91" s="108"/>
      <c r="D91" s="110"/>
      <c r="E91" s="110"/>
      <c r="F91" s="110"/>
      <c r="G91" s="110"/>
      <c r="H91" s="110"/>
      <c r="I91" s="110"/>
      <c r="J91" s="108"/>
      <c r="K91" s="108"/>
      <c r="L91" s="108"/>
      <c r="M91" s="108"/>
      <c r="N91" s="108"/>
      <c r="O91" s="108"/>
      <c r="P91" s="108"/>
      <c r="Q91" s="108"/>
      <c r="R91" s="108"/>
      <c r="S91" s="108"/>
      <c r="T91" s="108"/>
      <c r="U91" s="108"/>
      <c r="V91" s="108"/>
      <c r="W91" s="108"/>
      <c r="X91" s="108"/>
      <c r="Y91" s="108"/>
      <c r="Z91" s="108"/>
      <c r="AA91" s="108"/>
      <c r="AB91" s="108"/>
      <c r="AC91" s="108"/>
    </row>
  </sheetData>
  <mergeCells count="5">
    <mergeCell ref="D1:E1"/>
    <mergeCell ref="F1:G1"/>
    <mergeCell ref="A1:A2"/>
    <mergeCell ref="B1:B2"/>
    <mergeCell ref="C1:C2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E87"/>
  <sheetViews>
    <sheetView zoomScale="55" zoomScaleNormal="55" workbookViewId="0">
      <selection activeCell="A55" sqref="$A55:$XFD56"/>
    </sheetView>
  </sheetViews>
  <sheetFormatPr defaultColWidth="8.75454545454545" defaultRowHeight="14"/>
  <sheetData>
    <row r="1" ht="15.5" spans="1:11">
      <c r="A1" s="92" t="s">
        <v>1</v>
      </c>
      <c r="B1" s="93" t="s">
        <v>2</v>
      </c>
      <c r="C1" s="25" t="s">
        <v>804</v>
      </c>
      <c r="D1" s="1" t="s">
        <v>8</v>
      </c>
      <c r="E1" s="1"/>
      <c r="F1" s="1" t="s">
        <v>9</v>
      </c>
      <c r="G1" s="1"/>
      <c r="K1" s="102" t="s">
        <v>875</v>
      </c>
    </row>
    <row r="2" ht="15.5" spans="1:20">
      <c r="A2" s="94"/>
      <c r="B2" s="95"/>
      <c r="C2" s="25"/>
      <c r="D2" s="96" t="s">
        <v>847</v>
      </c>
      <c r="E2" s="96" t="s">
        <v>848</v>
      </c>
      <c r="F2" s="96" t="s">
        <v>847</v>
      </c>
      <c r="G2" s="96" t="s">
        <v>848</v>
      </c>
      <c r="K2" s="25" t="s">
        <v>1</v>
      </c>
      <c r="L2" s="25" t="s">
        <v>803</v>
      </c>
      <c r="M2" s="25" t="s">
        <v>804</v>
      </c>
      <c r="N2" s="25" t="s">
        <v>840</v>
      </c>
      <c r="O2" s="25" t="s">
        <v>841</v>
      </c>
      <c r="P2" s="25" t="s">
        <v>842</v>
      </c>
      <c r="Q2" s="26" t="s">
        <v>843</v>
      </c>
      <c r="R2" s="25" t="s">
        <v>844</v>
      </c>
      <c r="S2" s="25" t="s">
        <v>845</v>
      </c>
      <c r="T2" s="25" t="s">
        <v>846</v>
      </c>
    </row>
    <row r="3" ht="15.5" spans="1:20">
      <c r="A3" s="1">
        <f>VLOOKUP(B3,文献质量评价!$B$1:$D$80,2,0)</f>
        <v>30</v>
      </c>
      <c r="B3" s="10" t="s">
        <v>331</v>
      </c>
      <c r="C3" s="10">
        <f>VLOOKUP(B3,文献质量评价!$B$1:$D$80,3,0)</f>
        <v>2013</v>
      </c>
      <c r="D3" s="28">
        <v>83</v>
      </c>
      <c r="E3" s="1">
        <v>382</v>
      </c>
      <c r="F3" s="1">
        <v>93</v>
      </c>
      <c r="G3" s="1">
        <v>401</v>
      </c>
      <c r="H3" t="s">
        <v>876</v>
      </c>
      <c r="K3" s="25"/>
      <c r="L3" s="25"/>
      <c r="M3" s="25"/>
      <c r="N3" s="25"/>
      <c r="O3" s="25"/>
      <c r="P3" s="25"/>
      <c r="Q3" s="27"/>
      <c r="R3" s="25"/>
      <c r="S3" s="25"/>
      <c r="T3" s="25"/>
    </row>
    <row r="4" ht="14.75" spans="1:20">
      <c r="A4" s="1">
        <f>VLOOKUP(B4,文献质量评价!$B$1:$D$80,2,0)</f>
        <v>30</v>
      </c>
      <c r="B4" s="10" t="s">
        <v>331</v>
      </c>
      <c r="C4" s="10">
        <f>VLOOKUP(B4,文献质量评价!$B$1:$D$80,3,0)</f>
        <v>2013</v>
      </c>
      <c r="D4" s="28">
        <v>42</v>
      </c>
      <c r="E4" s="1">
        <v>412</v>
      </c>
      <c r="F4" s="1">
        <v>62</v>
      </c>
      <c r="G4" s="1">
        <v>423</v>
      </c>
      <c r="H4" t="s">
        <v>877</v>
      </c>
      <c r="K4" s="1" t="e">
        <f>VLOOKUP(L4,文献质量评价!$B$1:$D$80,2,0)</f>
        <v>#N/A</v>
      </c>
      <c r="L4" s="10" t="s">
        <v>878</v>
      </c>
      <c r="M4" s="28">
        <v>2019</v>
      </c>
      <c r="N4" s="1">
        <v>50</v>
      </c>
      <c r="O4" s="1">
        <v>50</v>
      </c>
      <c r="P4" s="1" t="s">
        <v>879</v>
      </c>
      <c r="Q4" s="1">
        <v>26</v>
      </c>
      <c r="R4" s="1">
        <v>3</v>
      </c>
      <c r="S4" s="1">
        <v>23</v>
      </c>
      <c r="T4" s="1">
        <v>3</v>
      </c>
    </row>
    <row r="5" spans="1:21">
      <c r="A5" s="1">
        <f>VLOOKUP(B5,文献质量评价!$B$1:$D$94,2,0)</f>
        <v>73</v>
      </c>
      <c r="B5" s="10" t="s">
        <v>735</v>
      </c>
      <c r="C5" s="10">
        <f>VLOOKUP(B5,文献质量评价!$B$1:$D$94,3,0)</f>
        <v>2021</v>
      </c>
      <c r="D5" s="1">
        <v>28</v>
      </c>
      <c r="E5" s="1">
        <v>111</v>
      </c>
      <c r="F5" s="1">
        <v>20</v>
      </c>
      <c r="G5" s="1">
        <v>106</v>
      </c>
      <c r="K5" s="1">
        <f>VLOOKUP(L5,文献质量评价!$B$1:$D$80,2,0)</f>
        <v>56</v>
      </c>
      <c r="L5" s="45" t="s">
        <v>542</v>
      </c>
      <c r="M5" s="1">
        <v>2018</v>
      </c>
      <c r="N5" s="84">
        <v>30</v>
      </c>
      <c r="O5" s="84">
        <v>30</v>
      </c>
      <c r="P5" s="29" t="s">
        <v>879</v>
      </c>
      <c r="Q5" s="84">
        <v>28.9</v>
      </c>
      <c r="R5" s="84">
        <v>0.6</v>
      </c>
      <c r="S5" s="84">
        <v>27.5</v>
      </c>
      <c r="T5" s="84">
        <v>0.5</v>
      </c>
      <c r="U5" s="29" t="s">
        <v>880</v>
      </c>
    </row>
    <row r="6" spans="1:21">
      <c r="A6" s="1">
        <f>VLOOKUP(B6,文献质量评价!$B$1:$D$94,2,0)</f>
        <v>48</v>
      </c>
      <c r="B6" s="45" t="s">
        <v>466</v>
      </c>
      <c r="C6" s="10">
        <f>VLOOKUP(B6,文献质量评价!$B$1:$D$80,3,0)</f>
        <v>2016</v>
      </c>
      <c r="D6" s="1">
        <v>3</v>
      </c>
      <c r="E6" s="1">
        <v>40</v>
      </c>
      <c r="F6" s="1">
        <v>9</v>
      </c>
      <c r="G6" s="1">
        <v>42</v>
      </c>
      <c r="K6" s="1">
        <f>VLOOKUP(L6,文献质量评价!$B$1:$D$80,2,0)</f>
        <v>58</v>
      </c>
      <c r="L6" s="103" t="s">
        <v>554</v>
      </c>
      <c r="M6" s="1">
        <v>2018</v>
      </c>
      <c r="N6" s="1">
        <v>40</v>
      </c>
      <c r="O6" s="1">
        <v>40</v>
      </c>
      <c r="P6" s="29" t="s">
        <v>879</v>
      </c>
      <c r="Q6" s="1">
        <v>18.34</v>
      </c>
      <c r="R6" s="1">
        <v>1.98</v>
      </c>
      <c r="S6" s="1">
        <v>17.68</v>
      </c>
      <c r="T6" s="1">
        <v>1.85</v>
      </c>
      <c r="U6" s="22" t="s">
        <v>881</v>
      </c>
    </row>
    <row r="7" spans="1:21">
      <c r="A7" s="1">
        <f>VLOOKUP(B7,文献质量评价!$B$1:$D$94,2,0)</f>
        <v>56</v>
      </c>
      <c r="B7" s="45" t="s">
        <v>542</v>
      </c>
      <c r="C7" s="10">
        <f>VLOOKUP(B7,文献质量评价!$B$1:$D$80,3,0)</f>
        <v>2018</v>
      </c>
      <c r="D7" s="1">
        <v>2</v>
      </c>
      <c r="E7" s="1">
        <v>30</v>
      </c>
      <c r="F7" s="1">
        <v>6</v>
      </c>
      <c r="G7" s="1">
        <v>30</v>
      </c>
      <c r="K7" s="1">
        <f>VLOOKUP(L7,文献质量评价!$B$1:$D$80,2,0)</f>
        <v>58</v>
      </c>
      <c r="L7" s="103" t="s">
        <v>554</v>
      </c>
      <c r="M7" s="1">
        <v>2018</v>
      </c>
      <c r="N7" s="1">
        <v>40</v>
      </c>
      <c r="O7" s="1">
        <v>40</v>
      </c>
      <c r="P7" s="29" t="s">
        <v>879</v>
      </c>
      <c r="Q7" s="1">
        <v>23.49</v>
      </c>
      <c r="R7" s="1">
        <v>2.5</v>
      </c>
      <c r="S7" s="1">
        <v>21.75</v>
      </c>
      <c r="T7" s="1">
        <v>2.16</v>
      </c>
      <c r="U7" s="22" t="s">
        <v>882</v>
      </c>
    </row>
    <row r="8" spans="1:21">
      <c r="A8" s="1">
        <f>VLOOKUP(B8,文献质量评价!$B$1:$D$94,2,0)</f>
        <v>57</v>
      </c>
      <c r="B8" s="45" t="s">
        <v>546</v>
      </c>
      <c r="C8" s="10">
        <f>VLOOKUP(B8,文献质量评价!$B$1:$D$80,3,0)</f>
        <v>2018</v>
      </c>
      <c r="D8" s="1">
        <v>1</v>
      </c>
      <c r="E8" s="1">
        <v>39</v>
      </c>
      <c r="F8" s="1">
        <v>6</v>
      </c>
      <c r="G8" s="1">
        <v>39</v>
      </c>
      <c r="K8" s="1">
        <f>VLOOKUP(L8,文献质量评价!$B$1:$D$80,2,0)</f>
        <v>39</v>
      </c>
      <c r="L8" s="103" t="s">
        <v>382</v>
      </c>
      <c r="M8" s="1">
        <v>2014</v>
      </c>
      <c r="N8" s="1">
        <v>41</v>
      </c>
      <c r="O8" s="1">
        <v>41</v>
      </c>
      <c r="P8" s="29" t="s">
        <v>879</v>
      </c>
      <c r="Q8" s="1">
        <v>26.02</v>
      </c>
      <c r="R8" s="1">
        <v>1.2</v>
      </c>
      <c r="S8" s="1">
        <v>25.21</v>
      </c>
      <c r="T8" s="1">
        <v>1.9</v>
      </c>
      <c r="U8" s="22" t="s">
        <v>883</v>
      </c>
    </row>
    <row r="9" spans="1:20">
      <c r="A9" s="1">
        <f>VLOOKUP(B9,文献质量评价!$B$1:$D$94,2,0)</f>
        <v>60</v>
      </c>
      <c r="B9" s="45" t="s">
        <v>566</v>
      </c>
      <c r="C9" s="10">
        <f>VLOOKUP(B9,文献质量评价!$B$1:$D$80,3,0)</f>
        <v>2018</v>
      </c>
      <c r="D9" s="1">
        <v>12</v>
      </c>
      <c r="E9" s="1">
        <v>40</v>
      </c>
      <c r="F9" s="1">
        <v>22</v>
      </c>
      <c r="G9" s="1">
        <v>40</v>
      </c>
      <c r="K9" s="1">
        <f>VLOOKUP(L9,文献质量评价!$B$1:$D$80,2,0)</f>
        <v>67</v>
      </c>
      <c r="L9" s="1" t="s">
        <v>826</v>
      </c>
      <c r="M9" s="1">
        <v>2019</v>
      </c>
      <c r="N9" s="1">
        <v>51</v>
      </c>
      <c r="O9" s="1">
        <v>51</v>
      </c>
      <c r="P9" s="1" t="s">
        <v>879</v>
      </c>
      <c r="Q9" s="1">
        <v>27.17</v>
      </c>
      <c r="R9" s="1">
        <v>0.08</v>
      </c>
      <c r="S9" s="1">
        <v>27.28</v>
      </c>
      <c r="T9" s="1">
        <v>0.47</v>
      </c>
    </row>
    <row r="10" spans="1:20">
      <c r="A10" s="1">
        <f>VLOOKUP(B10,文献质量评价!$B$1:$D$94,2,0)</f>
        <v>62</v>
      </c>
      <c r="B10" s="45" t="s">
        <v>582</v>
      </c>
      <c r="C10" s="10">
        <f>VLOOKUP(B10,文献质量评价!$B$1:$D$80,3,0)</f>
        <v>2018</v>
      </c>
      <c r="D10" s="1">
        <v>8</v>
      </c>
      <c r="E10" s="1">
        <v>78</v>
      </c>
      <c r="F10" s="1">
        <v>19</v>
      </c>
      <c r="G10" s="1">
        <v>78</v>
      </c>
      <c r="K10" s="1" t="e">
        <f>VLOOKUP(L10,文献质量评价!$B$1:$D$80,2,0)</f>
        <v>#N/A</v>
      </c>
      <c r="L10" s="104" t="s">
        <v>837</v>
      </c>
      <c r="M10" s="1">
        <v>2021</v>
      </c>
      <c r="N10" s="1">
        <v>30</v>
      </c>
      <c r="O10" s="1">
        <v>30</v>
      </c>
      <c r="P10" s="1" t="s">
        <v>879</v>
      </c>
      <c r="Q10" s="1">
        <v>22.25</v>
      </c>
      <c r="R10" s="1">
        <v>2.08</v>
      </c>
      <c r="S10" s="1">
        <v>21.26</v>
      </c>
      <c r="T10" s="1">
        <v>2.35</v>
      </c>
    </row>
    <row r="11" spans="1:22">
      <c r="A11" s="1">
        <f>VLOOKUP(B11,文献质量评价!$B$1:$D$94,2,0)</f>
        <v>64</v>
      </c>
      <c r="B11" s="1" t="s">
        <v>823</v>
      </c>
      <c r="C11" s="10">
        <f>VLOOKUP(B11,文献质量评价!$B$1:$D$80,3,0)</f>
        <v>2019</v>
      </c>
      <c r="D11" s="1">
        <v>0</v>
      </c>
      <c r="E11" s="1">
        <v>56</v>
      </c>
      <c r="F11" s="1">
        <v>1</v>
      </c>
      <c r="G11" s="1">
        <v>56</v>
      </c>
      <c r="K11" s="1" t="e">
        <f>VLOOKUP(L11,文献质量评价!$B$1:$D$80,2,0)</f>
        <v>#N/A</v>
      </c>
      <c r="L11" s="105" t="s">
        <v>884</v>
      </c>
      <c r="M11" s="106">
        <v>2021</v>
      </c>
      <c r="N11" s="106">
        <v>50</v>
      </c>
      <c r="O11" s="106">
        <v>50</v>
      </c>
      <c r="P11" s="106" t="s">
        <v>879</v>
      </c>
      <c r="Q11" s="106">
        <v>23.51</v>
      </c>
      <c r="R11" s="106">
        <v>2.4</v>
      </c>
      <c r="S11" s="106">
        <v>20.84</v>
      </c>
      <c r="T11" s="106">
        <v>2.27</v>
      </c>
      <c r="V11" t="s">
        <v>885</v>
      </c>
    </row>
    <row r="12" spans="1:21">
      <c r="A12" s="1">
        <f>VLOOKUP(B12,文献质量评价!$B$1:$D$94,2,0)</f>
        <v>92</v>
      </c>
      <c r="B12" s="97" t="s">
        <v>820</v>
      </c>
      <c r="C12" s="2">
        <v>2013</v>
      </c>
      <c r="D12" s="1">
        <v>91</v>
      </c>
      <c r="E12" s="1">
        <v>575</v>
      </c>
      <c r="F12" s="1">
        <v>118</v>
      </c>
      <c r="G12" s="1">
        <v>580</v>
      </c>
      <c r="L12" s="107" t="s">
        <v>765</v>
      </c>
      <c r="M12" s="1">
        <v>2020</v>
      </c>
      <c r="N12" s="1">
        <v>40</v>
      </c>
      <c r="O12" s="1">
        <v>42</v>
      </c>
      <c r="P12" s="29" t="s">
        <v>879</v>
      </c>
      <c r="Q12" s="1">
        <v>27.35</v>
      </c>
      <c r="R12" s="1">
        <v>2.3</v>
      </c>
      <c r="S12" s="1">
        <v>28</v>
      </c>
      <c r="T12" s="1">
        <v>1.54</v>
      </c>
      <c r="U12" s="22" t="s">
        <v>886</v>
      </c>
    </row>
    <row r="13" spans="12:21">
      <c r="L13" s="107" t="s">
        <v>765</v>
      </c>
      <c r="M13" s="1">
        <v>2020</v>
      </c>
      <c r="N13" s="1">
        <v>40</v>
      </c>
      <c r="O13" s="1">
        <v>42</v>
      </c>
      <c r="P13" s="29" t="s">
        <v>879</v>
      </c>
      <c r="Q13" s="1">
        <v>26.64</v>
      </c>
      <c r="R13" s="1">
        <v>2.3</v>
      </c>
      <c r="S13" s="1">
        <v>26.71</v>
      </c>
      <c r="T13" s="1">
        <v>1.54</v>
      </c>
      <c r="U13" s="22" t="s">
        <v>887</v>
      </c>
    </row>
    <row r="14" spans="12:21">
      <c r="L14" s="107" t="s">
        <v>765</v>
      </c>
      <c r="M14" s="1">
        <v>2020</v>
      </c>
      <c r="N14" s="1">
        <v>40</v>
      </c>
      <c r="O14" s="1">
        <v>42</v>
      </c>
      <c r="P14" s="29" t="s">
        <v>879</v>
      </c>
      <c r="Q14" s="1">
        <v>27.35</v>
      </c>
      <c r="R14" s="1">
        <v>2.3</v>
      </c>
      <c r="S14" s="1">
        <v>28.79</v>
      </c>
      <c r="T14" s="1">
        <v>0.46</v>
      </c>
      <c r="U14" s="22" t="s">
        <v>888</v>
      </c>
    </row>
    <row r="19" spans="2:8">
      <c r="B19" s="97" t="s">
        <v>820</v>
      </c>
      <c r="C19" s="2">
        <v>2013</v>
      </c>
      <c r="D19" s="1">
        <v>70</v>
      </c>
      <c r="E19" s="1">
        <v>575</v>
      </c>
      <c r="F19" s="1">
        <v>90</v>
      </c>
      <c r="G19" s="1">
        <v>580</v>
      </c>
      <c r="H19" s="22" t="s">
        <v>889</v>
      </c>
    </row>
    <row r="20" spans="2:8">
      <c r="B20" s="97" t="s">
        <v>820</v>
      </c>
      <c r="C20" s="2">
        <v>2013</v>
      </c>
      <c r="D20" s="1">
        <v>21</v>
      </c>
      <c r="E20" s="1">
        <v>575</v>
      </c>
      <c r="F20" s="1">
        <v>28</v>
      </c>
      <c r="G20" s="1">
        <v>580</v>
      </c>
      <c r="H20" s="22" t="s">
        <v>890</v>
      </c>
    </row>
    <row r="22" spans="6:6">
      <c r="F22">
        <f>F19+F20</f>
        <v>118</v>
      </c>
    </row>
    <row r="23" spans="1:28">
      <c r="A23" s="53"/>
      <c r="B23" s="53"/>
      <c r="C23" s="53"/>
      <c r="D23" s="99" t="s">
        <v>853</v>
      </c>
      <c r="E23" s="52"/>
      <c r="F23" s="52"/>
      <c r="G23" s="52"/>
      <c r="H23" s="52"/>
      <c r="I23" s="52"/>
      <c r="J23" s="53"/>
      <c r="K23" s="53"/>
      <c r="L23" s="53"/>
      <c r="M23" s="53"/>
      <c r="N23" s="38"/>
      <c r="O23" s="53"/>
      <c r="P23" s="53"/>
      <c r="Q23" s="53"/>
      <c r="R23" s="99" t="s">
        <v>854</v>
      </c>
      <c r="S23" s="52"/>
      <c r="T23" s="52"/>
      <c r="U23" s="52"/>
      <c r="V23" s="52"/>
      <c r="W23" s="100"/>
      <c r="X23" s="101"/>
      <c r="Y23" s="101"/>
      <c r="Z23" s="101"/>
      <c r="AA23" s="101"/>
      <c r="AB23" s="101"/>
    </row>
    <row r="24" spans="1:28">
      <c r="A24" s="53"/>
      <c r="B24" s="53"/>
      <c r="C24" s="53"/>
      <c r="D24" s="52"/>
      <c r="E24" s="52"/>
      <c r="F24" s="52"/>
      <c r="G24" s="52"/>
      <c r="H24" s="52"/>
      <c r="I24" s="52"/>
      <c r="J24" s="53"/>
      <c r="K24" s="53"/>
      <c r="L24" s="53"/>
      <c r="M24" s="53"/>
      <c r="N24" s="38"/>
      <c r="O24" s="53"/>
      <c r="P24" s="53"/>
      <c r="Q24" s="53"/>
      <c r="R24" s="52"/>
      <c r="S24" s="52"/>
      <c r="T24" s="52"/>
      <c r="U24" s="52"/>
      <c r="V24" s="52"/>
      <c r="W24" s="100"/>
      <c r="X24" s="101"/>
      <c r="Y24" s="101"/>
      <c r="Z24" s="101"/>
      <c r="AA24" s="101"/>
      <c r="AB24" s="101"/>
    </row>
    <row r="25" spans="1:28">
      <c r="A25" s="53"/>
      <c r="B25" s="53"/>
      <c r="C25" s="53"/>
      <c r="D25" s="53"/>
      <c r="E25" s="53"/>
      <c r="F25" s="53"/>
      <c r="G25" s="53"/>
      <c r="H25" s="53"/>
      <c r="I25" s="53"/>
      <c r="J25" s="53"/>
      <c r="K25" s="53"/>
      <c r="L25" s="53"/>
      <c r="M25" s="53"/>
      <c r="O25" s="53"/>
      <c r="P25" s="53"/>
      <c r="Q25" s="53"/>
      <c r="R25" s="53"/>
      <c r="S25" s="53"/>
      <c r="T25" s="53"/>
      <c r="U25" s="53"/>
      <c r="V25" s="53"/>
      <c r="W25" s="101"/>
      <c r="X25" s="101"/>
      <c r="Y25" s="101"/>
      <c r="Z25" s="101"/>
      <c r="AA25" s="101"/>
      <c r="AB25" s="101"/>
    </row>
    <row r="55" spans="1:31">
      <c r="A55" s="30"/>
      <c r="B55" s="30"/>
      <c r="C55" s="30"/>
      <c r="D55" s="31" t="s">
        <v>891</v>
      </c>
      <c r="E55" s="32"/>
      <c r="F55" s="32"/>
      <c r="G55" s="32"/>
      <c r="H55" s="32"/>
      <c r="I55" s="32"/>
      <c r="J55" s="30"/>
      <c r="K55" s="30"/>
      <c r="L55" s="30"/>
      <c r="M55" s="30"/>
      <c r="N55" s="30"/>
      <c r="O55" s="30"/>
      <c r="P55" s="30"/>
      <c r="Q55" s="30"/>
      <c r="R55" s="30"/>
      <c r="S55" s="30"/>
      <c r="T55" s="30"/>
      <c r="U55" s="30"/>
      <c r="V55" s="30"/>
      <c r="W55" s="30"/>
      <c r="X55" s="30"/>
      <c r="Y55" s="30"/>
      <c r="Z55" s="30"/>
      <c r="AA55" s="30"/>
      <c r="AB55" s="30"/>
      <c r="AC55" s="30"/>
      <c r="AD55" s="30"/>
      <c r="AE55" s="30"/>
    </row>
    <row r="56" spans="1:31">
      <c r="A56" s="30"/>
      <c r="B56" s="30"/>
      <c r="C56" s="30"/>
      <c r="D56" s="32"/>
      <c r="E56" s="32"/>
      <c r="F56" s="32"/>
      <c r="G56" s="32"/>
      <c r="H56" s="32"/>
      <c r="I56" s="32"/>
      <c r="J56" s="30"/>
      <c r="K56" s="30"/>
      <c r="L56" s="30"/>
      <c r="M56" s="30"/>
      <c r="N56" s="30"/>
      <c r="O56" s="30"/>
      <c r="P56" s="30"/>
      <c r="Q56" s="30"/>
      <c r="R56" s="30"/>
      <c r="S56" s="30"/>
      <c r="T56" s="30"/>
      <c r="U56" s="30"/>
      <c r="V56" s="30"/>
      <c r="W56" s="30"/>
      <c r="X56" s="30"/>
      <c r="Y56" s="30"/>
      <c r="Z56" s="30"/>
      <c r="AA56" s="30"/>
      <c r="AB56" s="30"/>
      <c r="AC56" s="30"/>
      <c r="AD56" s="30"/>
      <c r="AE56" s="30"/>
    </row>
    <row r="86" spans="1:29">
      <c r="A86" s="108"/>
      <c r="B86" s="108"/>
      <c r="C86" s="108"/>
      <c r="D86" s="109" t="s">
        <v>857</v>
      </c>
      <c r="E86" s="110"/>
      <c r="F86" s="110"/>
      <c r="G86" s="110"/>
      <c r="H86" s="110"/>
      <c r="I86" s="110"/>
      <c r="J86" s="108"/>
      <c r="K86" s="108"/>
      <c r="L86" s="108"/>
      <c r="M86" s="108"/>
      <c r="N86" s="108"/>
      <c r="O86" s="108"/>
      <c r="P86" s="108"/>
      <c r="Q86" s="108"/>
      <c r="R86" s="108"/>
      <c r="S86" s="108"/>
      <c r="T86" s="108"/>
      <c r="U86" s="108"/>
      <c r="V86" s="108"/>
      <c r="W86" s="108"/>
      <c r="X86" s="108"/>
      <c r="Y86" s="108"/>
      <c r="Z86" s="108"/>
      <c r="AA86" s="108"/>
      <c r="AB86" s="108"/>
      <c r="AC86" s="108"/>
    </row>
    <row r="87" spans="1:29">
      <c r="A87" s="108"/>
      <c r="B87" s="108"/>
      <c r="C87" s="108"/>
      <c r="D87" s="110"/>
      <c r="E87" s="110"/>
      <c r="F87" s="110"/>
      <c r="G87" s="110"/>
      <c r="H87" s="110"/>
      <c r="I87" s="110"/>
      <c r="J87" s="108"/>
      <c r="K87" s="108"/>
      <c r="L87" s="108"/>
      <c r="M87" s="108"/>
      <c r="N87" s="108"/>
      <c r="O87" s="108"/>
      <c r="P87" s="108"/>
      <c r="Q87" s="108"/>
      <c r="R87" s="108"/>
      <c r="S87" s="108"/>
      <c r="T87" s="108"/>
      <c r="U87" s="108"/>
      <c r="V87" s="108"/>
      <c r="W87" s="108"/>
      <c r="X87" s="108"/>
      <c r="Y87" s="108"/>
      <c r="Z87" s="108"/>
      <c r="AA87" s="108"/>
      <c r="AB87" s="108"/>
      <c r="AC87" s="108"/>
    </row>
  </sheetData>
  <mergeCells count="15">
    <mergeCell ref="D1:E1"/>
    <mergeCell ref="F1:G1"/>
    <mergeCell ref="A1:A2"/>
    <mergeCell ref="B1:B2"/>
    <mergeCell ref="C1:C2"/>
    <mergeCell ref="K2:K3"/>
    <mergeCell ref="L2:L3"/>
    <mergeCell ref="M2:M3"/>
    <mergeCell ref="N2:N3"/>
    <mergeCell ref="O2:O3"/>
    <mergeCell ref="P2:P3"/>
    <mergeCell ref="Q2:Q3"/>
    <mergeCell ref="R2:R3"/>
    <mergeCell ref="S2:S3"/>
    <mergeCell ref="T2:T3"/>
  </mergeCells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E37"/>
  <sheetViews>
    <sheetView zoomScale="55" zoomScaleNormal="55" workbookViewId="0">
      <selection activeCell="A36" sqref="$A36:$XFD37"/>
    </sheetView>
  </sheetViews>
  <sheetFormatPr defaultColWidth="8.75454545454545" defaultRowHeight="14"/>
  <sheetData>
    <row r="1" ht="15.5" spans="1:7">
      <c r="A1" s="92" t="s">
        <v>1</v>
      </c>
      <c r="B1" s="93" t="s">
        <v>2</v>
      </c>
      <c r="C1" s="25" t="s">
        <v>804</v>
      </c>
      <c r="D1" s="1" t="s">
        <v>8</v>
      </c>
      <c r="E1" s="1"/>
      <c r="F1" s="1" t="s">
        <v>9</v>
      </c>
      <c r="G1" s="1"/>
    </row>
    <row r="2" ht="15.5" spans="1:7">
      <c r="A2" s="94"/>
      <c r="B2" s="95"/>
      <c r="C2" s="25"/>
      <c r="D2" s="96" t="s">
        <v>847</v>
      </c>
      <c r="E2" s="96" t="s">
        <v>848</v>
      </c>
      <c r="F2" s="96" t="s">
        <v>847</v>
      </c>
      <c r="G2" s="96" t="s">
        <v>848</v>
      </c>
    </row>
    <row r="3" spans="1:7">
      <c r="A3" s="1">
        <f>VLOOKUP(B3,文献质量评价!$B$1:$D$94,2,0)</f>
        <v>6</v>
      </c>
      <c r="B3" s="10" t="s">
        <v>99</v>
      </c>
      <c r="C3" s="10">
        <f>VLOOKUP(B3,文献质量评价!$B$1:$D$80,3,0)</f>
        <v>2004</v>
      </c>
      <c r="D3" s="1">
        <v>51</v>
      </c>
      <c r="E3" s="1">
        <v>1225</v>
      </c>
      <c r="F3" s="1">
        <v>50</v>
      </c>
      <c r="G3" s="1">
        <v>1238</v>
      </c>
    </row>
    <row r="4" spans="1:7">
      <c r="A4" s="1">
        <f>VLOOKUP(B4,文献质量评价!$B$1:$D$94,2,0)</f>
        <v>73</v>
      </c>
      <c r="B4" s="10" t="s">
        <v>735</v>
      </c>
      <c r="C4" s="10">
        <f>VLOOKUP(B4,文献质量评价!$B$1:$D$94,3,0)</f>
        <v>2021</v>
      </c>
      <c r="D4" s="1">
        <v>0</v>
      </c>
      <c r="E4" s="1">
        <v>111</v>
      </c>
      <c r="F4" s="28">
        <v>1</v>
      </c>
      <c r="G4" s="1">
        <v>106</v>
      </c>
    </row>
    <row r="5" spans="1:7">
      <c r="A5" s="1">
        <f>VLOOKUP(B5,文献质量评价!$B$1:$D$94,2,0)</f>
        <v>92</v>
      </c>
      <c r="B5" s="97" t="s">
        <v>820</v>
      </c>
      <c r="C5" s="2">
        <v>2013</v>
      </c>
      <c r="D5" s="1">
        <v>31</v>
      </c>
      <c r="E5" s="1">
        <v>575</v>
      </c>
      <c r="F5" s="1">
        <v>31</v>
      </c>
      <c r="G5" s="1">
        <v>580</v>
      </c>
    </row>
    <row r="6" spans="1:7">
      <c r="A6" s="1">
        <f>VLOOKUP(B6,文献质量评价!$B$1:$D$94,2,0)</f>
        <v>94</v>
      </c>
      <c r="B6" s="98" t="s">
        <v>769</v>
      </c>
      <c r="C6" s="2">
        <v>2019</v>
      </c>
      <c r="D6" s="1">
        <v>4</v>
      </c>
      <c r="E6" s="1">
        <v>614</v>
      </c>
      <c r="F6" s="1">
        <v>19</v>
      </c>
      <c r="G6" s="1">
        <v>618</v>
      </c>
    </row>
    <row r="10" spans="1:28">
      <c r="A10" s="53"/>
      <c r="B10" s="53"/>
      <c r="C10" s="53"/>
      <c r="D10" s="99" t="s">
        <v>853</v>
      </c>
      <c r="E10" s="52"/>
      <c r="F10" s="52"/>
      <c r="G10" s="52"/>
      <c r="H10" s="52"/>
      <c r="I10" s="52"/>
      <c r="J10" s="53"/>
      <c r="K10" s="53"/>
      <c r="L10" s="53"/>
      <c r="M10" s="53"/>
      <c r="N10" s="38"/>
      <c r="O10" s="53"/>
      <c r="P10" s="53"/>
      <c r="Q10" s="53"/>
      <c r="R10" s="99" t="s">
        <v>854</v>
      </c>
      <c r="S10" s="52"/>
      <c r="T10" s="52"/>
      <c r="U10" s="52"/>
      <c r="V10" s="52"/>
      <c r="W10" s="100"/>
      <c r="X10" s="101"/>
      <c r="Y10" s="101"/>
      <c r="Z10" s="101"/>
      <c r="AA10" s="101"/>
      <c r="AB10" s="101"/>
    </row>
    <row r="11" spans="1:28">
      <c r="A11" s="53"/>
      <c r="B11" s="53"/>
      <c r="C11" s="53"/>
      <c r="D11" s="52"/>
      <c r="E11" s="52"/>
      <c r="F11" s="52"/>
      <c r="G11" s="52"/>
      <c r="H11" s="52"/>
      <c r="I11" s="52"/>
      <c r="J11" s="53"/>
      <c r="K11" s="53"/>
      <c r="L11" s="53"/>
      <c r="M11" s="53"/>
      <c r="N11" s="38"/>
      <c r="O11" s="53"/>
      <c r="P11" s="53"/>
      <c r="Q11" s="53"/>
      <c r="R11" s="52"/>
      <c r="S11" s="52"/>
      <c r="T11" s="52"/>
      <c r="U11" s="52"/>
      <c r="V11" s="52"/>
      <c r="W11" s="100"/>
      <c r="X11" s="101"/>
      <c r="Y11" s="101"/>
      <c r="Z11" s="101"/>
      <c r="AA11" s="101"/>
      <c r="AB11" s="101"/>
    </row>
    <row r="12" spans="1:28">
      <c r="A12" s="53"/>
      <c r="B12" s="53"/>
      <c r="C12" s="53"/>
      <c r="D12" s="53"/>
      <c r="E12" s="53"/>
      <c r="F12" s="53"/>
      <c r="G12" s="53"/>
      <c r="H12" s="53"/>
      <c r="I12" s="53"/>
      <c r="J12" s="53"/>
      <c r="K12" s="53"/>
      <c r="L12" s="53"/>
      <c r="M12" s="53"/>
      <c r="O12" s="53"/>
      <c r="P12" s="53"/>
      <c r="Q12" s="53"/>
      <c r="R12" s="53"/>
      <c r="S12" s="53"/>
      <c r="T12" s="53"/>
      <c r="U12" s="53"/>
      <c r="V12" s="53"/>
      <c r="W12" s="101"/>
      <c r="X12" s="101"/>
      <c r="Y12" s="101"/>
      <c r="Z12" s="101"/>
      <c r="AA12" s="101"/>
      <c r="AB12" s="101"/>
    </row>
    <row r="36" spans="1:31">
      <c r="A36" s="30"/>
      <c r="B36" s="30"/>
      <c r="C36" s="30"/>
      <c r="D36" s="31" t="s">
        <v>891</v>
      </c>
      <c r="E36" s="32"/>
      <c r="F36" s="32"/>
      <c r="G36" s="32"/>
      <c r="H36" s="32"/>
      <c r="I36" s="32"/>
      <c r="J36" s="30"/>
      <c r="K36" s="30"/>
      <c r="L36" s="30"/>
      <c r="M36" s="30"/>
      <c r="N36" s="30"/>
      <c r="O36" s="30"/>
      <c r="P36" s="30"/>
      <c r="Q36" s="30"/>
      <c r="R36" s="30"/>
      <c r="S36" s="30"/>
      <c r="T36" s="30"/>
      <c r="U36" s="30"/>
      <c r="V36" s="30"/>
      <c r="W36" s="30"/>
      <c r="X36" s="30"/>
      <c r="Y36" s="30"/>
      <c r="Z36" s="30"/>
      <c r="AA36" s="30"/>
      <c r="AB36" s="30"/>
      <c r="AC36" s="30"/>
      <c r="AD36" s="30"/>
      <c r="AE36" s="30"/>
    </row>
    <row r="37" spans="1:31">
      <c r="A37" s="30"/>
      <c r="B37" s="30"/>
      <c r="C37" s="30"/>
      <c r="D37" s="32"/>
      <c r="E37" s="32"/>
      <c r="F37" s="32"/>
      <c r="G37" s="32"/>
      <c r="H37" s="32"/>
      <c r="I37" s="32"/>
      <c r="J37" s="30"/>
      <c r="K37" s="30"/>
      <c r="L37" s="30"/>
      <c r="M37" s="30"/>
      <c r="N37" s="30"/>
      <c r="O37" s="30"/>
      <c r="P37" s="30"/>
      <c r="Q37" s="30"/>
      <c r="R37" s="30"/>
      <c r="S37" s="30"/>
      <c r="T37" s="30"/>
      <c r="U37" s="30"/>
      <c r="V37" s="30"/>
      <c r="W37" s="30"/>
      <c r="X37" s="30"/>
      <c r="Y37" s="30"/>
      <c r="Z37" s="30"/>
      <c r="AA37" s="30"/>
      <c r="AB37" s="30"/>
      <c r="AC37" s="30"/>
      <c r="AD37" s="30"/>
      <c r="AE37" s="30"/>
    </row>
  </sheetData>
  <mergeCells count="5">
    <mergeCell ref="D1:E1"/>
    <mergeCell ref="F1:G1"/>
    <mergeCell ref="A1:A2"/>
    <mergeCell ref="B1:B2"/>
    <mergeCell ref="C1:C2"/>
  </mergeCells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201"/>
  <sheetViews>
    <sheetView zoomScale="70" zoomScaleNormal="70" topLeftCell="A177" workbookViewId="0">
      <selection activeCell="A200" sqref="$A200:$XFD202"/>
    </sheetView>
  </sheetViews>
  <sheetFormatPr defaultColWidth="8.75454545454545" defaultRowHeight="14"/>
  <cols>
    <col min="4" max="4" width="13.5" customWidth="1"/>
    <col min="5" max="5" width="17" style="1" customWidth="1"/>
    <col min="6" max="7" width="11.8727272727273" customWidth="1"/>
    <col min="8" max="11" width="16.2545454545455" customWidth="1"/>
    <col min="15" max="15" width="16.2363636363636" style="36" customWidth="1"/>
  </cols>
  <sheetData>
    <row r="1" ht="17.1" customHeight="1" spans="1:11">
      <c r="A1" s="25" t="s">
        <v>1</v>
      </c>
      <c r="B1" s="25" t="s">
        <v>803</v>
      </c>
      <c r="C1" s="25" t="s">
        <v>804</v>
      </c>
      <c r="D1" s="70" t="s">
        <v>892</v>
      </c>
      <c r="E1" s="70" t="s">
        <v>893</v>
      </c>
      <c r="F1" s="25" t="s">
        <v>840</v>
      </c>
      <c r="G1" s="25" t="s">
        <v>841</v>
      </c>
      <c r="H1" s="26" t="s">
        <v>843</v>
      </c>
      <c r="I1" s="25" t="s">
        <v>844</v>
      </c>
      <c r="J1" s="25" t="s">
        <v>845</v>
      </c>
      <c r="K1" s="25" t="s">
        <v>846</v>
      </c>
    </row>
    <row r="2" ht="32.1" customHeight="1" spans="1:15">
      <c r="A2" s="25"/>
      <c r="B2" s="25"/>
      <c r="C2" s="25"/>
      <c r="D2" s="71"/>
      <c r="E2" s="71"/>
      <c r="F2" s="25"/>
      <c r="G2" s="25"/>
      <c r="H2" s="27"/>
      <c r="I2" s="25"/>
      <c r="J2" s="25"/>
      <c r="K2" s="25"/>
      <c r="M2" s="34" t="s">
        <v>894</v>
      </c>
      <c r="N2" s="34" t="s">
        <v>895</v>
      </c>
      <c r="O2" s="35" t="s">
        <v>896</v>
      </c>
    </row>
    <row r="3" ht="14.75" spans="1:15">
      <c r="A3" s="1">
        <f>VLOOKUP(B3,文献质量评价!$B$1:$D$80,2,0)</f>
        <v>3</v>
      </c>
      <c r="B3" s="10" t="s">
        <v>69</v>
      </c>
      <c r="C3" s="28">
        <v>2002</v>
      </c>
      <c r="D3" s="72" t="s">
        <v>897</v>
      </c>
      <c r="E3" s="73" t="s">
        <v>43</v>
      </c>
      <c r="F3" s="1">
        <v>31</v>
      </c>
      <c r="G3" s="1">
        <v>29</v>
      </c>
      <c r="H3" s="28">
        <v>146</v>
      </c>
      <c r="I3" s="28">
        <v>44</v>
      </c>
      <c r="J3" s="28">
        <v>141</v>
      </c>
      <c r="K3" s="28">
        <v>43</v>
      </c>
      <c r="M3" t="str">
        <f>IF(H3&gt;J3,"预警","")</f>
        <v>预警</v>
      </c>
      <c r="O3" s="36" t="s">
        <v>898</v>
      </c>
    </row>
    <row r="4" spans="1:18">
      <c r="A4" s="1">
        <f>VLOOKUP(B4,文献质量评价!$B$1:$D$80,2,0)</f>
        <v>3</v>
      </c>
      <c r="B4" s="10" t="s">
        <v>69</v>
      </c>
      <c r="C4" s="28">
        <v>2002</v>
      </c>
      <c r="D4" s="72" t="s">
        <v>897</v>
      </c>
      <c r="E4" s="1" t="s">
        <v>899</v>
      </c>
      <c r="F4" s="1">
        <v>31</v>
      </c>
      <c r="G4" s="1">
        <v>29</v>
      </c>
      <c r="H4" s="28">
        <v>0.307</v>
      </c>
      <c r="I4" s="28">
        <v>0.064</v>
      </c>
      <c r="J4" s="28">
        <v>0.31</v>
      </c>
      <c r="K4" s="28">
        <v>0.095</v>
      </c>
      <c r="M4" t="str">
        <f t="shared" ref="M4:M67" si="0">IF(H4&gt;J4,"预警","")</f>
        <v/>
      </c>
      <c r="N4" t="str">
        <f t="shared" ref="N4:N67" si="1">IF(H4&gt;J4*1.1,"超10%","")</f>
        <v/>
      </c>
      <c r="Q4" s="29" t="s">
        <v>43</v>
      </c>
      <c r="R4" t="s">
        <v>900</v>
      </c>
    </row>
    <row r="5" spans="1:18">
      <c r="A5" s="1">
        <f>VLOOKUP(B5,文献质量评价!$B$1:$D$80,2,0)</f>
        <v>3</v>
      </c>
      <c r="B5" s="10" t="s">
        <v>69</v>
      </c>
      <c r="C5" s="28">
        <v>2002</v>
      </c>
      <c r="D5" s="72" t="s">
        <v>897</v>
      </c>
      <c r="E5" s="1" t="s">
        <v>52</v>
      </c>
      <c r="F5" s="1">
        <v>31</v>
      </c>
      <c r="G5" s="1">
        <v>29</v>
      </c>
      <c r="H5" s="28">
        <v>5.6</v>
      </c>
      <c r="I5" s="28">
        <v>2.6</v>
      </c>
      <c r="J5" s="28">
        <v>7.7</v>
      </c>
      <c r="K5" s="28">
        <v>3.4</v>
      </c>
      <c r="L5" s="1" t="s">
        <v>901</v>
      </c>
      <c r="M5" t="str">
        <f t="shared" si="0"/>
        <v/>
      </c>
      <c r="N5" t="str">
        <f t="shared" si="1"/>
        <v/>
      </c>
      <c r="Q5" t="s">
        <v>899</v>
      </c>
      <c r="R5" t="s">
        <v>902</v>
      </c>
    </row>
    <row r="6" spans="1:18">
      <c r="A6" s="1">
        <f>VLOOKUP(B6,文献质量评价!$B$1:$D$80,2,0)</f>
        <v>5</v>
      </c>
      <c r="B6" s="10" t="s">
        <v>92</v>
      </c>
      <c r="C6" s="28">
        <v>2003</v>
      </c>
      <c r="D6" s="72" t="s">
        <v>897</v>
      </c>
      <c r="E6" s="29" t="s">
        <v>43</v>
      </c>
      <c r="F6" s="1">
        <v>30</v>
      </c>
      <c r="G6" s="1">
        <v>30</v>
      </c>
      <c r="H6" s="28">
        <v>168</v>
      </c>
      <c r="I6" s="28">
        <v>57</v>
      </c>
      <c r="J6" s="28">
        <v>169</v>
      </c>
      <c r="K6" s="28">
        <v>35</v>
      </c>
      <c r="M6" t="str">
        <f t="shared" si="0"/>
        <v/>
      </c>
      <c r="N6" t="str">
        <f t="shared" si="1"/>
        <v/>
      </c>
      <c r="Q6" t="s">
        <v>52</v>
      </c>
      <c r="R6" t="s">
        <v>903</v>
      </c>
    </row>
    <row r="7" spans="1:18">
      <c r="A7" s="1">
        <f>VLOOKUP(B7,文献质量评价!$B$1:$D$80,2,0)</f>
        <v>5</v>
      </c>
      <c r="B7" s="10" t="s">
        <v>92</v>
      </c>
      <c r="C7" s="28">
        <v>2003</v>
      </c>
      <c r="D7" s="72" t="s">
        <v>897</v>
      </c>
      <c r="E7" s="74" t="s">
        <v>899</v>
      </c>
      <c r="F7" s="1">
        <v>30</v>
      </c>
      <c r="G7" s="1">
        <v>30</v>
      </c>
      <c r="H7" s="28">
        <v>0.316</v>
      </c>
      <c r="I7" s="28">
        <v>0.148</v>
      </c>
      <c r="J7" s="28">
        <v>0.373</v>
      </c>
      <c r="K7" s="28">
        <v>0.201</v>
      </c>
      <c r="M7" t="str">
        <f t="shared" si="0"/>
        <v/>
      </c>
      <c r="N7" t="str">
        <f t="shared" si="1"/>
        <v/>
      </c>
      <c r="Q7" s="29" t="s">
        <v>904</v>
      </c>
      <c r="R7" t="s">
        <v>905</v>
      </c>
    </row>
    <row r="8" spans="1:18">
      <c r="A8" s="1">
        <f>VLOOKUP(B8,文献质量评价!$B$1:$D$80,2,0)</f>
        <v>6</v>
      </c>
      <c r="B8" s="10" t="s">
        <v>99</v>
      </c>
      <c r="C8" s="28">
        <v>2004</v>
      </c>
      <c r="D8" s="72" t="s">
        <v>897</v>
      </c>
      <c r="E8" s="1" t="s">
        <v>906</v>
      </c>
      <c r="F8" s="1">
        <v>773</v>
      </c>
      <c r="G8" s="1">
        <v>760</v>
      </c>
      <c r="H8" s="28">
        <v>2.53</v>
      </c>
      <c r="I8" s="28">
        <v>1.11</v>
      </c>
      <c r="J8" s="28">
        <v>2.85</v>
      </c>
      <c r="K8" s="28">
        <v>1.49</v>
      </c>
      <c r="M8" t="str">
        <f t="shared" si="0"/>
        <v/>
      </c>
      <c r="N8" t="str">
        <f t="shared" si="1"/>
        <v/>
      </c>
      <c r="Q8" s="77" t="s">
        <v>906</v>
      </c>
      <c r="R8" t="s">
        <v>907</v>
      </c>
    </row>
    <row r="9" spans="1:18">
      <c r="A9" s="1">
        <f>VLOOKUP(B9,文献质量评价!$B$1:$D$80,2,0)</f>
        <v>6</v>
      </c>
      <c r="B9" s="10" t="s">
        <v>99</v>
      </c>
      <c r="C9" s="28">
        <v>2004</v>
      </c>
      <c r="D9" s="72" t="s">
        <v>897</v>
      </c>
      <c r="E9" s="29" t="s">
        <v>43</v>
      </c>
      <c r="F9" s="1">
        <v>775</v>
      </c>
      <c r="G9" s="1">
        <v>770</v>
      </c>
      <c r="H9" s="28">
        <v>94.01</v>
      </c>
      <c r="I9" s="28">
        <v>74.27</v>
      </c>
      <c r="J9" s="76">
        <v>83.5</v>
      </c>
      <c r="K9" s="28">
        <v>96.55</v>
      </c>
      <c r="M9" t="str">
        <f t="shared" si="0"/>
        <v>预警</v>
      </c>
      <c r="N9" t="str">
        <f t="shared" si="1"/>
        <v>超10%</v>
      </c>
      <c r="O9" s="36" t="s">
        <v>908</v>
      </c>
      <c r="Q9" t="s">
        <v>909</v>
      </c>
      <c r="R9" t="s">
        <v>910</v>
      </c>
    </row>
    <row r="10" spans="1:18">
      <c r="A10" s="1">
        <f>VLOOKUP(B10,文献质量评价!$B$1:$D$80,2,0)</f>
        <v>6</v>
      </c>
      <c r="B10" s="10" t="s">
        <v>99</v>
      </c>
      <c r="C10" s="28">
        <v>2004</v>
      </c>
      <c r="D10" s="72" t="s">
        <v>897</v>
      </c>
      <c r="E10" s="28" t="s">
        <v>909</v>
      </c>
      <c r="F10" s="1">
        <v>189</v>
      </c>
      <c r="G10" s="1">
        <v>179</v>
      </c>
      <c r="H10" s="28">
        <v>267.55</v>
      </c>
      <c r="I10" s="28">
        <v>149.47</v>
      </c>
      <c r="J10" s="28">
        <v>276.33</v>
      </c>
      <c r="K10" s="28">
        <v>130.73</v>
      </c>
      <c r="M10" t="str">
        <f t="shared" si="0"/>
        <v/>
      </c>
      <c r="N10" t="str">
        <f t="shared" si="1"/>
        <v/>
      </c>
      <c r="Q10" t="s">
        <v>911</v>
      </c>
      <c r="R10" t="s">
        <v>912</v>
      </c>
    </row>
    <row r="11" spans="1:18">
      <c r="A11" s="1">
        <f>VLOOKUP(B11,文献质量评价!$B$1:$D$80,2,0)</f>
        <v>9</v>
      </c>
      <c r="B11" s="10" t="s">
        <v>121</v>
      </c>
      <c r="C11" s="28">
        <v>2005</v>
      </c>
      <c r="D11" s="72" t="s">
        <v>913</v>
      </c>
      <c r="E11" s="75" t="s">
        <v>914</v>
      </c>
      <c r="F11" s="1">
        <v>831</v>
      </c>
      <c r="G11" s="1">
        <v>749</v>
      </c>
      <c r="H11" s="28">
        <v>246</v>
      </c>
      <c r="I11" s="28">
        <v>35</v>
      </c>
      <c r="J11" s="28">
        <v>291</v>
      </c>
      <c r="K11" s="28">
        <v>35</v>
      </c>
      <c r="M11" t="str">
        <f t="shared" si="0"/>
        <v/>
      </c>
      <c r="N11" t="str">
        <f t="shared" si="1"/>
        <v/>
      </c>
      <c r="Q11" t="s">
        <v>915</v>
      </c>
      <c r="R11" t="s">
        <v>916</v>
      </c>
    </row>
    <row r="12" spans="1:14">
      <c r="A12" s="1">
        <f>VLOOKUP(B12,文献质量评价!$B$1:$D$80,2,0)</f>
        <v>9</v>
      </c>
      <c r="B12" s="10" t="s">
        <v>121</v>
      </c>
      <c r="C12" s="28">
        <v>2005</v>
      </c>
      <c r="D12" s="72" t="s">
        <v>913</v>
      </c>
      <c r="E12" s="75" t="s">
        <v>917</v>
      </c>
      <c r="F12" s="1">
        <v>831</v>
      </c>
      <c r="G12" s="1">
        <v>749</v>
      </c>
      <c r="H12" s="28">
        <v>95</v>
      </c>
      <c r="I12" s="28">
        <v>13</v>
      </c>
      <c r="J12" s="28">
        <v>112</v>
      </c>
      <c r="K12" s="28">
        <v>13</v>
      </c>
      <c r="L12">
        <f>95*0.001</f>
        <v>0.095</v>
      </c>
      <c r="M12" t="str">
        <f t="shared" si="0"/>
        <v/>
      </c>
      <c r="N12" t="str">
        <f t="shared" si="1"/>
        <v/>
      </c>
    </row>
    <row r="13" spans="1:14">
      <c r="A13" s="1">
        <f>VLOOKUP(B13,文献质量评价!$B$1:$D$80,2,0)</f>
        <v>9</v>
      </c>
      <c r="B13" s="10" t="s">
        <v>121</v>
      </c>
      <c r="C13" s="28">
        <v>2005</v>
      </c>
      <c r="D13" s="72" t="s">
        <v>913</v>
      </c>
      <c r="E13" s="75" t="s">
        <v>918</v>
      </c>
      <c r="F13" s="1">
        <v>831</v>
      </c>
      <c r="G13" s="1">
        <v>749</v>
      </c>
      <c r="H13" s="28">
        <v>124</v>
      </c>
      <c r="I13" s="28">
        <v>17</v>
      </c>
      <c r="J13" s="28">
        <v>142</v>
      </c>
      <c r="K13" s="28">
        <v>17</v>
      </c>
      <c r="M13" t="str">
        <f t="shared" si="0"/>
        <v/>
      </c>
      <c r="N13" t="str">
        <f t="shared" si="1"/>
        <v/>
      </c>
    </row>
    <row r="14" spans="1:14">
      <c r="A14" s="1">
        <f>VLOOKUP(B14,文献质量评价!$B$1:$D$80,2,0)</f>
        <v>9</v>
      </c>
      <c r="B14" s="10" t="s">
        <v>121</v>
      </c>
      <c r="C14" s="28">
        <v>2005</v>
      </c>
      <c r="D14" s="72" t="s">
        <v>913</v>
      </c>
      <c r="E14" s="75" t="s">
        <v>919</v>
      </c>
      <c r="F14" s="1">
        <v>831</v>
      </c>
      <c r="G14" s="1">
        <v>749</v>
      </c>
      <c r="H14" s="28">
        <v>284</v>
      </c>
      <c r="I14" s="28">
        <v>38</v>
      </c>
      <c r="J14" s="28">
        <v>286</v>
      </c>
      <c r="K14" s="28">
        <v>34</v>
      </c>
      <c r="M14" t="str">
        <f t="shared" si="0"/>
        <v/>
      </c>
      <c r="N14" t="str">
        <f t="shared" si="1"/>
        <v/>
      </c>
    </row>
    <row r="15" spans="1:18">
      <c r="A15" s="1">
        <f>VLOOKUP(B15,文献质量评价!$B$1:$D$80,2,0)</f>
        <v>10</v>
      </c>
      <c r="B15" s="10" t="s">
        <v>139</v>
      </c>
      <c r="C15" s="28">
        <v>2006</v>
      </c>
      <c r="D15" s="72" t="s">
        <v>897</v>
      </c>
      <c r="E15" s="1" t="s">
        <v>899</v>
      </c>
      <c r="F15" s="28">
        <v>23</v>
      </c>
      <c r="G15" s="28">
        <v>24</v>
      </c>
      <c r="H15" s="28">
        <v>0.402</v>
      </c>
      <c r="I15" s="28">
        <v>0.132</v>
      </c>
      <c r="J15" s="28">
        <v>0.528</v>
      </c>
      <c r="K15" s="28">
        <v>0.125</v>
      </c>
      <c r="M15" t="str">
        <f t="shared" si="0"/>
        <v/>
      </c>
      <c r="N15" t="str">
        <f t="shared" si="1"/>
        <v/>
      </c>
      <c r="Q15" s="89" t="s">
        <v>920</v>
      </c>
      <c r="R15" s="89" t="s">
        <v>921</v>
      </c>
    </row>
    <row r="16" spans="1:18">
      <c r="A16" s="1">
        <f>VLOOKUP(B16,文献质量评价!$B$1:$D$80,2,0)</f>
        <v>11</v>
      </c>
      <c r="B16" s="10" t="s">
        <v>146</v>
      </c>
      <c r="C16" s="28">
        <v>2006</v>
      </c>
      <c r="D16" s="72" t="s">
        <v>897</v>
      </c>
      <c r="E16" s="1" t="s">
        <v>899</v>
      </c>
      <c r="F16" s="1">
        <v>25</v>
      </c>
      <c r="G16" s="1">
        <v>25</v>
      </c>
      <c r="H16" s="28">
        <v>0.092</v>
      </c>
      <c r="I16" s="28">
        <v>0.028</v>
      </c>
      <c r="J16" s="28">
        <v>0.093</v>
      </c>
      <c r="K16" s="28">
        <v>0.014</v>
      </c>
      <c r="M16" t="str">
        <f>IF(J16&gt;H16,"预警","")</f>
        <v>预警</v>
      </c>
      <c r="N16" t="str">
        <f>IF(J16&gt;H16*1.1,"超10%","")</f>
        <v/>
      </c>
      <c r="O16" s="36" t="s">
        <v>908</v>
      </c>
      <c r="Q16" s="89" t="s">
        <v>922</v>
      </c>
      <c r="R16" s="89" t="s">
        <v>43</v>
      </c>
    </row>
    <row r="17" spans="1:18">
      <c r="A17" s="1">
        <f>VLOOKUP(B17,文献质量评价!$B$1:$D$80,2,0)</f>
        <v>13</v>
      </c>
      <c r="B17" s="10" t="s">
        <v>156</v>
      </c>
      <c r="C17" s="28">
        <v>2007</v>
      </c>
      <c r="D17" s="72" t="s">
        <v>897</v>
      </c>
      <c r="E17" s="1" t="s">
        <v>899</v>
      </c>
      <c r="F17" s="1">
        <v>22</v>
      </c>
      <c r="G17" s="1">
        <v>22</v>
      </c>
      <c r="H17" s="28">
        <v>4.4</v>
      </c>
      <c r="I17" s="28">
        <v>2.2</v>
      </c>
      <c r="J17" s="28">
        <v>5.28</v>
      </c>
      <c r="K17" s="28">
        <v>2.64</v>
      </c>
      <c r="Q17" s="89" t="s">
        <v>923</v>
      </c>
      <c r="R17" s="89" t="s">
        <v>899</v>
      </c>
    </row>
    <row r="18" spans="1:18">
      <c r="A18" s="1">
        <f>VLOOKUP(B18,文献质量评价!$B$1:$D$80,2,0)</f>
        <v>14</v>
      </c>
      <c r="B18" s="10" t="s">
        <v>164</v>
      </c>
      <c r="C18" s="28">
        <v>2008</v>
      </c>
      <c r="D18" s="72" t="s">
        <v>897</v>
      </c>
      <c r="E18" s="29" t="s">
        <v>43</v>
      </c>
      <c r="F18" s="28">
        <v>20</v>
      </c>
      <c r="G18" s="28">
        <v>24</v>
      </c>
      <c r="H18" s="28">
        <v>487.5</v>
      </c>
      <c r="I18" s="28">
        <v>159.4</v>
      </c>
      <c r="J18" s="28">
        <v>543</v>
      </c>
      <c r="K18" s="28">
        <v>195.8</v>
      </c>
      <c r="M18" t="str">
        <f t="shared" si="0"/>
        <v/>
      </c>
      <c r="N18" t="str">
        <f t="shared" si="1"/>
        <v/>
      </c>
      <c r="Q18" s="89" t="s">
        <v>924</v>
      </c>
      <c r="R18" s="90" t="s">
        <v>915</v>
      </c>
    </row>
    <row r="19" spans="1:15">
      <c r="A19" s="1">
        <f>VLOOKUP(B19,文献质量评价!$B$1:$D$80,2,0)</f>
        <v>19</v>
      </c>
      <c r="B19" s="10" t="s">
        <v>263</v>
      </c>
      <c r="C19" s="28">
        <v>2011</v>
      </c>
      <c r="D19" s="72" t="s">
        <v>897</v>
      </c>
      <c r="E19" s="1" t="s">
        <v>899</v>
      </c>
      <c r="F19" s="28">
        <v>54</v>
      </c>
      <c r="G19" s="28">
        <v>52</v>
      </c>
      <c r="H19" s="28">
        <v>0.025</v>
      </c>
      <c r="I19" s="28">
        <v>0.011</v>
      </c>
      <c r="J19" s="28">
        <v>0.023</v>
      </c>
      <c r="K19" s="28">
        <v>0.009</v>
      </c>
      <c r="M19" t="str">
        <f t="shared" si="0"/>
        <v>预警</v>
      </c>
      <c r="N19" t="str">
        <f t="shared" si="1"/>
        <v/>
      </c>
      <c r="O19" s="36" t="s">
        <v>898</v>
      </c>
    </row>
    <row r="20" spans="1:17">
      <c r="A20" s="1">
        <f>VLOOKUP(B20,文献质量评价!$B$1:$D$80,2,0)</f>
        <v>28</v>
      </c>
      <c r="B20" s="21" t="s">
        <v>280</v>
      </c>
      <c r="C20" s="55">
        <v>2012</v>
      </c>
      <c r="D20" s="72" t="s">
        <v>897</v>
      </c>
      <c r="E20" s="29" t="s">
        <v>43</v>
      </c>
      <c r="F20" s="1">
        <v>3384</v>
      </c>
      <c r="G20" s="1">
        <v>6076</v>
      </c>
      <c r="H20" s="76">
        <v>169.5</v>
      </c>
      <c r="I20" s="76">
        <v>51.9</v>
      </c>
      <c r="J20" s="28">
        <v>163</v>
      </c>
      <c r="K20" s="28">
        <v>59.33</v>
      </c>
      <c r="M20" t="str">
        <f t="shared" si="0"/>
        <v>预警</v>
      </c>
      <c r="N20" t="str">
        <f t="shared" si="1"/>
        <v/>
      </c>
      <c r="O20" s="36" t="s">
        <v>898</v>
      </c>
      <c r="Q20" t="s">
        <v>925</v>
      </c>
    </row>
    <row r="21" spans="1:14">
      <c r="A21" s="1">
        <f>VLOOKUP(B21,文献质量评价!$B$1:$D$80,2,0)</f>
        <v>28</v>
      </c>
      <c r="B21" s="21" t="s">
        <v>280</v>
      </c>
      <c r="C21" s="55">
        <v>2012</v>
      </c>
      <c r="D21" s="72" t="s">
        <v>897</v>
      </c>
      <c r="E21" s="77" t="s">
        <v>906</v>
      </c>
      <c r="F21" s="1">
        <v>3384</v>
      </c>
      <c r="G21" s="1">
        <v>6076</v>
      </c>
      <c r="H21" s="28">
        <v>2.7</v>
      </c>
      <c r="I21" s="28">
        <v>1.48</v>
      </c>
      <c r="J21" s="28">
        <v>2.7</v>
      </c>
      <c r="K21" s="28">
        <v>1.48</v>
      </c>
      <c r="M21" t="str">
        <f t="shared" si="0"/>
        <v/>
      </c>
      <c r="N21" t="str">
        <f t="shared" si="1"/>
        <v/>
      </c>
    </row>
    <row r="22" spans="1:15">
      <c r="A22" s="1">
        <f>VLOOKUP(B22,文献质量评价!$B$1:$D$80,2,0)</f>
        <v>28</v>
      </c>
      <c r="B22" s="21" t="s">
        <v>280</v>
      </c>
      <c r="C22" s="55">
        <v>2012</v>
      </c>
      <c r="D22" s="72" t="s">
        <v>897</v>
      </c>
      <c r="E22" s="1" t="s">
        <v>899</v>
      </c>
      <c r="F22" s="1">
        <v>3384</v>
      </c>
      <c r="G22" s="1">
        <v>6076</v>
      </c>
      <c r="H22" s="28">
        <v>182.5</v>
      </c>
      <c r="I22" s="28">
        <v>111.22</v>
      </c>
      <c r="J22" s="76">
        <v>167.5</v>
      </c>
      <c r="K22" s="28">
        <v>111.22</v>
      </c>
      <c r="L22" s="1" t="s">
        <v>926</v>
      </c>
      <c r="M22" t="str">
        <f t="shared" si="0"/>
        <v>预警</v>
      </c>
      <c r="N22" t="str">
        <f t="shared" si="1"/>
        <v/>
      </c>
      <c r="O22" s="36" t="s">
        <v>898</v>
      </c>
    </row>
    <row r="23" spans="1:14">
      <c r="A23" s="1">
        <f>VLOOKUP(B23,文献质量评价!$B$1:$D$80,2,0)</f>
        <v>29</v>
      </c>
      <c r="B23" s="10" t="s">
        <v>300</v>
      </c>
      <c r="C23" s="28">
        <v>2012</v>
      </c>
      <c r="D23" s="72" t="s">
        <v>897</v>
      </c>
      <c r="E23" s="1" t="s">
        <v>899</v>
      </c>
      <c r="F23" s="1">
        <v>20</v>
      </c>
      <c r="G23" s="1">
        <v>20</v>
      </c>
      <c r="H23" s="28">
        <v>0.39</v>
      </c>
      <c r="I23" s="28">
        <v>0.09</v>
      </c>
      <c r="J23" s="28">
        <v>0.39</v>
      </c>
      <c r="K23" s="28">
        <v>0.09</v>
      </c>
      <c r="M23" t="str">
        <f t="shared" si="0"/>
        <v/>
      </c>
      <c r="N23" t="str">
        <f t="shared" si="1"/>
        <v/>
      </c>
    </row>
    <row r="24" spans="1:14">
      <c r="A24" s="1">
        <f>VLOOKUP(B24,文献质量评价!$B$1:$D$80,2,0)</f>
        <v>30</v>
      </c>
      <c r="B24" s="10" t="s">
        <v>331</v>
      </c>
      <c r="C24" s="28">
        <v>2013</v>
      </c>
      <c r="D24" s="72" t="s">
        <v>897</v>
      </c>
      <c r="E24" s="29" t="s">
        <v>43</v>
      </c>
      <c r="F24" s="28">
        <v>452</v>
      </c>
      <c r="G24" s="28">
        <v>450</v>
      </c>
      <c r="H24" s="28">
        <v>136</v>
      </c>
      <c r="I24" s="28">
        <v>30</v>
      </c>
      <c r="J24" s="28">
        <v>148</v>
      </c>
      <c r="K24" s="28">
        <v>33</v>
      </c>
      <c r="M24" t="str">
        <f t="shared" si="0"/>
        <v/>
      </c>
      <c r="N24" t="str">
        <f t="shared" si="1"/>
        <v/>
      </c>
    </row>
    <row r="25" spans="1:14">
      <c r="A25" s="1">
        <f>VLOOKUP(B25,文献质量评价!$B$1:$D$80,2,0)</f>
        <v>52</v>
      </c>
      <c r="B25" s="10" t="s">
        <v>503</v>
      </c>
      <c r="C25" s="28">
        <v>2018</v>
      </c>
      <c r="D25" s="72" t="s">
        <v>897</v>
      </c>
      <c r="E25" s="1" t="s">
        <v>915</v>
      </c>
      <c r="F25" s="1">
        <v>40</v>
      </c>
      <c r="G25" s="1">
        <v>41</v>
      </c>
      <c r="H25" s="28">
        <v>811.1</v>
      </c>
      <c r="I25" s="28">
        <v>79.45</v>
      </c>
      <c r="J25" s="28">
        <v>1075</v>
      </c>
      <c r="K25" s="28">
        <v>96.75</v>
      </c>
      <c r="M25" t="str">
        <f t="shared" si="0"/>
        <v/>
      </c>
      <c r="N25" t="str">
        <f t="shared" si="1"/>
        <v/>
      </c>
    </row>
    <row r="26" spans="1:14">
      <c r="A26" s="1">
        <f>VLOOKUP(B26,文献质量评价!$B$1:$D$80,2,0)</f>
        <v>41</v>
      </c>
      <c r="B26" s="10" t="s">
        <v>409</v>
      </c>
      <c r="C26" s="28">
        <v>2019</v>
      </c>
      <c r="D26" s="72" t="s">
        <v>897</v>
      </c>
      <c r="E26" s="29" t="s">
        <v>43</v>
      </c>
      <c r="F26" s="28">
        <v>50</v>
      </c>
      <c r="G26" s="28">
        <v>50</v>
      </c>
      <c r="H26" s="76">
        <v>114.16</v>
      </c>
      <c r="I26" s="28">
        <v>30.53</v>
      </c>
      <c r="J26" s="28">
        <v>150</v>
      </c>
      <c r="K26" s="28">
        <v>76.33</v>
      </c>
      <c r="M26" t="str">
        <f t="shared" si="0"/>
        <v/>
      </c>
      <c r="N26" t="str">
        <f t="shared" si="1"/>
        <v/>
      </c>
    </row>
    <row r="27" s="1" customFormat="1" spans="1:15">
      <c r="A27" s="1">
        <f>VLOOKUP(B27,文献质量评价!$B$1:$D$80,2,0)</f>
        <v>18</v>
      </c>
      <c r="B27" s="78" t="s">
        <v>818</v>
      </c>
      <c r="C27" s="78">
        <v>2010</v>
      </c>
      <c r="D27" s="79" t="s">
        <v>913</v>
      </c>
      <c r="E27" s="29" t="s">
        <v>43</v>
      </c>
      <c r="F27" s="80">
        <v>33</v>
      </c>
      <c r="G27" s="80">
        <v>33</v>
      </c>
      <c r="H27" s="81">
        <v>0.109</v>
      </c>
      <c r="I27" s="81">
        <v>0.0068</v>
      </c>
      <c r="J27" s="81">
        <v>0.128</v>
      </c>
      <c r="K27" s="81">
        <v>0.0098</v>
      </c>
      <c r="L27" s="81" t="s">
        <v>927</v>
      </c>
      <c r="M27" t="str">
        <f t="shared" si="0"/>
        <v/>
      </c>
      <c r="N27" t="str">
        <f t="shared" si="1"/>
        <v/>
      </c>
      <c r="O27" s="36"/>
    </row>
    <row r="28" s="1" customFormat="1" spans="1:15">
      <c r="A28" s="1">
        <f>VLOOKUP(B28,文献质量评价!$B$1:$D$80,2,0)</f>
        <v>18</v>
      </c>
      <c r="B28" s="78" t="s">
        <v>818</v>
      </c>
      <c r="C28" s="78">
        <v>2010</v>
      </c>
      <c r="D28" s="82" t="s">
        <v>913</v>
      </c>
      <c r="E28" s="29" t="s">
        <v>928</v>
      </c>
      <c r="F28" s="78">
        <v>33</v>
      </c>
      <c r="G28" s="78">
        <v>33</v>
      </c>
      <c r="H28" s="29">
        <v>6.8</v>
      </c>
      <c r="I28" s="29">
        <v>1</v>
      </c>
      <c r="J28" s="29">
        <v>7.1</v>
      </c>
      <c r="K28" s="29">
        <v>2.8</v>
      </c>
      <c r="L28" s="29" t="s">
        <v>929</v>
      </c>
      <c r="M28" t="str">
        <f t="shared" si="0"/>
        <v/>
      </c>
      <c r="N28" t="str">
        <f t="shared" si="1"/>
        <v/>
      </c>
      <c r="O28" s="36"/>
    </row>
    <row r="29" s="1" customFormat="1" spans="1:15">
      <c r="A29" s="1">
        <f>VLOOKUP(B29,文献质量评价!$B$1:$D$80,2,0)</f>
        <v>21</v>
      </c>
      <c r="B29" s="41" t="s">
        <v>819</v>
      </c>
      <c r="C29" s="41">
        <v>2011</v>
      </c>
      <c r="D29" s="83" t="s">
        <v>897</v>
      </c>
      <c r="E29" s="41" t="s">
        <v>138</v>
      </c>
      <c r="F29" s="84">
        <v>20</v>
      </c>
      <c r="G29" s="84">
        <v>20</v>
      </c>
      <c r="H29" s="84">
        <v>57.25</v>
      </c>
      <c r="I29" s="84">
        <v>12.67</v>
      </c>
      <c r="J29" s="84">
        <v>86.6</v>
      </c>
      <c r="K29" s="84">
        <v>45.36</v>
      </c>
      <c r="L29" s="29" t="s">
        <v>929</v>
      </c>
      <c r="M29" t="str">
        <f t="shared" si="0"/>
        <v/>
      </c>
      <c r="N29" t="str">
        <f t="shared" si="1"/>
        <v/>
      </c>
      <c r="O29" s="36"/>
    </row>
    <row r="30" s="1" customFormat="1" spans="1:15">
      <c r="A30" s="1">
        <f>VLOOKUP(B30,文献质量评价!$B$1:$D$80,2,0)</f>
        <v>22</v>
      </c>
      <c r="B30" s="29" t="s">
        <v>224</v>
      </c>
      <c r="C30" s="1">
        <v>2011</v>
      </c>
      <c r="D30" s="85" t="s">
        <v>913</v>
      </c>
      <c r="E30" s="84" t="s">
        <v>915</v>
      </c>
      <c r="F30" s="84">
        <v>38</v>
      </c>
      <c r="G30" s="84">
        <v>38</v>
      </c>
      <c r="H30" s="84">
        <v>1.21</v>
      </c>
      <c r="I30" s="29">
        <v>0.43</v>
      </c>
      <c r="J30" s="84">
        <v>1.82</v>
      </c>
      <c r="K30" s="84">
        <v>0.84</v>
      </c>
      <c r="L30" s="84" t="s">
        <v>929</v>
      </c>
      <c r="M30" t="str">
        <f t="shared" si="0"/>
        <v/>
      </c>
      <c r="N30" t="str">
        <f t="shared" si="1"/>
        <v/>
      </c>
      <c r="O30" s="36"/>
    </row>
    <row r="31" s="1" customFormat="1" spans="1:15">
      <c r="A31" s="1">
        <f>VLOOKUP(B31,文献质量评价!$B$1:$D$80,2,0)</f>
        <v>22</v>
      </c>
      <c r="B31" s="29" t="s">
        <v>224</v>
      </c>
      <c r="C31" s="1">
        <v>2011</v>
      </c>
      <c r="D31" s="85" t="s">
        <v>913</v>
      </c>
      <c r="E31" s="29" t="s">
        <v>43</v>
      </c>
      <c r="F31" s="84">
        <v>38</v>
      </c>
      <c r="G31" s="84">
        <v>38</v>
      </c>
      <c r="H31" s="29">
        <v>798.74</v>
      </c>
      <c r="I31" s="29">
        <v>82.63</v>
      </c>
      <c r="J31" s="29">
        <v>970.12</v>
      </c>
      <c r="K31" s="29">
        <v>76.47</v>
      </c>
      <c r="L31" s="29" t="s">
        <v>929</v>
      </c>
      <c r="M31" t="str">
        <f t="shared" si="0"/>
        <v/>
      </c>
      <c r="N31" t="str">
        <f t="shared" si="1"/>
        <v/>
      </c>
      <c r="O31" s="36"/>
    </row>
    <row r="32" s="1" customFormat="1" spans="1:15">
      <c r="A32" s="1">
        <f>VLOOKUP(B32,文献质量评价!$B$1:$D$80,2,0)</f>
        <v>23</v>
      </c>
      <c r="B32" s="29" t="s">
        <v>234</v>
      </c>
      <c r="C32" s="1">
        <v>2011</v>
      </c>
      <c r="D32" s="86" t="s">
        <v>913</v>
      </c>
      <c r="E32" s="84" t="s">
        <v>43</v>
      </c>
      <c r="F32" s="84">
        <v>15</v>
      </c>
      <c r="G32" s="84">
        <v>15</v>
      </c>
      <c r="H32" s="84">
        <v>459</v>
      </c>
      <c r="I32" s="84">
        <v>31</v>
      </c>
      <c r="J32" s="84">
        <v>691</v>
      </c>
      <c r="K32" s="29">
        <v>52</v>
      </c>
      <c r="L32" s="84" t="s">
        <v>929</v>
      </c>
      <c r="M32" t="str">
        <f t="shared" si="0"/>
        <v/>
      </c>
      <c r="N32" t="str">
        <f t="shared" si="1"/>
        <v/>
      </c>
      <c r="O32" s="36"/>
    </row>
    <row r="33" s="1" customFormat="1" spans="1:15">
      <c r="A33" s="1">
        <f>VLOOKUP(B33,文献质量评价!$B$1:$D$80,2,0)</f>
        <v>23</v>
      </c>
      <c r="B33" s="59" t="s">
        <v>930</v>
      </c>
      <c r="C33" s="1">
        <v>2011</v>
      </c>
      <c r="D33" s="86" t="s">
        <v>913</v>
      </c>
      <c r="E33" s="29" t="s">
        <v>915</v>
      </c>
      <c r="F33" s="84">
        <v>15</v>
      </c>
      <c r="G33" s="84">
        <v>15</v>
      </c>
      <c r="H33" s="81">
        <v>0.1604</v>
      </c>
      <c r="I33" s="81">
        <v>0.0109</v>
      </c>
      <c r="J33" s="81">
        <v>0.1513</v>
      </c>
      <c r="K33" s="81">
        <v>0.0123</v>
      </c>
      <c r="L33" s="81" t="s">
        <v>927</v>
      </c>
      <c r="M33" t="str">
        <f t="shared" si="0"/>
        <v>预警</v>
      </c>
      <c r="O33" s="36" t="s">
        <v>898</v>
      </c>
    </row>
    <row r="34" s="1" customFormat="1" spans="1:15">
      <c r="A34" s="1">
        <f>VLOOKUP(B34,文献质量评价!$B$1:$D$80,2,0)</f>
        <v>23</v>
      </c>
      <c r="B34" s="29" t="s">
        <v>234</v>
      </c>
      <c r="C34" s="1">
        <v>2011</v>
      </c>
      <c r="D34" s="86" t="s">
        <v>913</v>
      </c>
      <c r="E34" s="29" t="s">
        <v>931</v>
      </c>
      <c r="F34" s="84">
        <v>15</v>
      </c>
      <c r="G34" s="84">
        <v>15</v>
      </c>
      <c r="H34" s="29">
        <v>70</v>
      </c>
      <c r="I34" s="29">
        <v>4</v>
      </c>
      <c r="J34" s="29">
        <v>68</v>
      </c>
      <c r="K34" s="29">
        <v>3</v>
      </c>
      <c r="L34" s="84" t="s">
        <v>929</v>
      </c>
      <c r="M34" t="str">
        <f t="shared" si="0"/>
        <v>预警</v>
      </c>
      <c r="O34" s="36" t="s">
        <v>898</v>
      </c>
    </row>
    <row r="35" s="1" customFormat="1" spans="1:15">
      <c r="A35" s="1">
        <f>VLOOKUP(B35,文献质量评价!$B$1:$D$80,2,0)</f>
        <v>24</v>
      </c>
      <c r="B35" s="29" t="s">
        <v>241</v>
      </c>
      <c r="C35" s="1">
        <v>2011</v>
      </c>
      <c r="D35" s="83" t="s">
        <v>897</v>
      </c>
      <c r="E35" s="29" t="s">
        <v>43</v>
      </c>
      <c r="F35" s="29">
        <v>30</v>
      </c>
      <c r="G35" s="29">
        <v>30</v>
      </c>
      <c r="H35" s="81">
        <v>0.0941</v>
      </c>
      <c r="I35" s="81">
        <v>0.0058</v>
      </c>
      <c r="J35" s="81">
        <v>0.1075</v>
      </c>
      <c r="K35" s="81">
        <v>0.0116</v>
      </c>
      <c r="L35" s="81" t="s">
        <v>927</v>
      </c>
      <c r="M35" t="str">
        <f t="shared" si="0"/>
        <v/>
      </c>
      <c r="N35" t="str">
        <f t="shared" si="1"/>
        <v/>
      </c>
      <c r="O35" s="36"/>
    </row>
    <row r="36" s="1" customFormat="1" spans="1:15">
      <c r="A36" s="1">
        <f>VLOOKUP(B36,文献质量评价!$B$1:$D$80,2,0)</f>
        <v>26</v>
      </c>
      <c r="B36" s="29" t="s">
        <v>255</v>
      </c>
      <c r="C36" s="1">
        <v>2011</v>
      </c>
      <c r="D36" s="86" t="s">
        <v>913</v>
      </c>
      <c r="E36" s="29" t="s">
        <v>932</v>
      </c>
      <c r="F36" s="29">
        <v>15</v>
      </c>
      <c r="G36" s="29">
        <v>15</v>
      </c>
      <c r="H36" s="29">
        <v>11.2</v>
      </c>
      <c r="I36" s="29">
        <v>3</v>
      </c>
      <c r="J36" s="29">
        <v>17.6</v>
      </c>
      <c r="K36" s="29">
        <v>3.2</v>
      </c>
      <c r="L36" s="29" t="s">
        <v>901</v>
      </c>
      <c r="M36" t="str">
        <f t="shared" si="0"/>
        <v/>
      </c>
      <c r="N36" t="str">
        <f t="shared" si="1"/>
        <v/>
      </c>
      <c r="O36" s="36"/>
    </row>
    <row r="37" s="1" customFormat="1" spans="1:15">
      <c r="A37" s="1">
        <f>VLOOKUP(B37,文献质量评价!$B$1:$D$80,2,0)</f>
        <v>26</v>
      </c>
      <c r="B37" s="29" t="s">
        <v>255</v>
      </c>
      <c r="C37" s="1">
        <v>2011</v>
      </c>
      <c r="D37" s="86" t="s">
        <v>913</v>
      </c>
      <c r="E37" s="29" t="s">
        <v>43</v>
      </c>
      <c r="F37" s="29">
        <v>15</v>
      </c>
      <c r="G37" s="29">
        <v>15</v>
      </c>
      <c r="H37" s="29">
        <v>3.2</v>
      </c>
      <c r="I37" s="29">
        <v>0.38</v>
      </c>
      <c r="J37" s="29">
        <v>4.8</v>
      </c>
      <c r="K37" s="29">
        <v>0.23</v>
      </c>
      <c r="L37" s="29" t="s">
        <v>929</v>
      </c>
      <c r="M37" t="str">
        <f t="shared" si="0"/>
        <v/>
      </c>
      <c r="N37" t="str">
        <f t="shared" si="1"/>
        <v/>
      </c>
      <c r="O37" s="36"/>
    </row>
    <row r="38" s="1" customFormat="1" spans="1:15">
      <c r="A38" s="1">
        <f>VLOOKUP(B38,文献质量评价!$B$1:$D$80,2,0)</f>
        <v>26</v>
      </c>
      <c r="B38" s="29" t="s">
        <v>255</v>
      </c>
      <c r="C38" s="1">
        <v>2011</v>
      </c>
      <c r="D38" s="86" t="s">
        <v>913</v>
      </c>
      <c r="E38" s="29" t="s">
        <v>899</v>
      </c>
      <c r="F38" s="29">
        <v>15</v>
      </c>
      <c r="G38" s="29">
        <v>15</v>
      </c>
      <c r="H38" s="81">
        <v>0.01076</v>
      </c>
      <c r="I38" s="81">
        <v>0.00736</v>
      </c>
      <c r="J38" s="81">
        <v>0.01624</v>
      </c>
      <c r="K38" s="81">
        <v>0.00279</v>
      </c>
      <c r="L38" s="81" t="s">
        <v>927</v>
      </c>
      <c r="M38" t="str">
        <f t="shared" si="0"/>
        <v/>
      </c>
      <c r="N38" t="str">
        <f t="shared" si="1"/>
        <v/>
      </c>
      <c r="O38" s="36"/>
    </row>
    <row r="39" s="1" customFormat="1" spans="1:15">
      <c r="A39" s="1">
        <f>VLOOKUP(B39,文献质量评价!$B$1:$D$80,2,0)</f>
        <v>27</v>
      </c>
      <c r="B39" s="29" t="s">
        <v>259</v>
      </c>
      <c r="C39" s="1">
        <v>2011</v>
      </c>
      <c r="D39" s="29" t="s">
        <v>897</v>
      </c>
      <c r="E39" s="29" t="s">
        <v>43</v>
      </c>
      <c r="F39" s="29">
        <v>30</v>
      </c>
      <c r="G39" s="29">
        <v>30</v>
      </c>
      <c r="H39" s="81">
        <v>0.115</v>
      </c>
      <c r="I39" s="81">
        <v>0.0083</v>
      </c>
      <c r="J39" s="81">
        <v>0.138</v>
      </c>
      <c r="K39" s="81">
        <v>0.0097</v>
      </c>
      <c r="L39" s="81" t="s">
        <v>927</v>
      </c>
      <c r="M39" t="str">
        <f t="shared" si="0"/>
        <v/>
      </c>
      <c r="N39" t="str">
        <f t="shared" si="1"/>
        <v/>
      </c>
      <c r="O39" s="36"/>
    </row>
    <row r="40" s="1" customFormat="1" spans="1:15">
      <c r="A40" s="1">
        <f>VLOOKUP(B40,文献质量评价!$B$1:$D$80,2,0)</f>
        <v>33</v>
      </c>
      <c r="B40" s="45" t="s">
        <v>311</v>
      </c>
      <c r="C40" s="1">
        <v>2013</v>
      </c>
      <c r="D40" s="83" t="s">
        <v>913</v>
      </c>
      <c r="E40" s="29" t="s">
        <v>43</v>
      </c>
      <c r="F40" s="29">
        <v>60</v>
      </c>
      <c r="G40" s="29">
        <v>60</v>
      </c>
      <c r="H40" s="29">
        <v>685.63</v>
      </c>
      <c r="I40" s="29">
        <v>50.95</v>
      </c>
      <c r="J40" s="29">
        <v>779.65</v>
      </c>
      <c r="K40" s="29">
        <v>48.86</v>
      </c>
      <c r="L40" s="29" t="s">
        <v>929</v>
      </c>
      <c r="M40" t="str">
        <f t="shared" si="0"/>
        <v/>
      </c>
      <c r="N40" t="str">
        <f t="shared" si="1"/>
        <v/>
      </c>
      <c r="O40" s="36"/>
    </row>
    <row r="41" s="1" customFormat="1" spans="1:15">
      <c r="A41" s="1">
        <f>VLOOKUP(B41,文献质量评价!$B$1:$D$80,2,0)</f>
        <v>33</v>
      </c>
      <c r="B41" s="45" t="s">
        <v>311</v>
      </c>
      <c r="C41" s="1">
        <v>2013</v>
      </c>
      <c r="D41" s="83" t="s">
        <v>913</v>
      </c>
      <c r="E41" s="29" t="s">
        <v>915</v>
      </c>
      <c r="F41" s="29">
        <v>60</v>
      </c>
      <c r="G41" s="29">
        <v>60</v>
      </c>
      <c r="H41" s="29">
        <v>747.6</v>
      </c>
      <c r="I41" s="29">
        <v>45.8</v>
      </c>
      <c r="J41" s="29">
        <v>1035.4</v>
      </c>
      <c r="K41" s="29">
        <v>103.7</v>
      </c>
      <c r="L41" s="29" t="s">
        <v>929</v>
      </c>
      <c r="M41" t="str">
        <f t="shared" si="0"/>
        <v/>
      </c>
      <c r="N41" t="str">
        <f t="shared" si="1"/>
        <v/>
      </c>
      <c r="O41" s="36"/>
    </row>
    <row r="42" s="1" customFormat="1" spans="1:15">
      <c r="A42" s="1">
        <f>VLOOKUP(B42,文献质量评价!$B$1:$D$80,2,0)</f>
        <v>35</v>
      </c>
      <c r="B42" s="59" t="s">
        <v>933</v>
      </c>
      <c r="C42" s="1">
        <v>2013</v>
      </c>
      <c r="D42" s="83" t="s">
        <v>897</v>
      </c>
      <c r="E42" s="29" t="s">
        <v>43</v>
      </c>
      <c r="F42" s="29">
        <v>66</v>
      </c>
      <c r="G42" s="29">
        <v>84</v>
      </c>
      <c r="H42" s="29">
        <v>591</v>
      </c>
      <c r="I42" s="29">
        <v>51</v>
      </c>
      <c r="J42" s="29">
        <v>695</v>
      </c>
      <c r="K42" s="29">
        <v>78</v>
      </c>
      <c r="L42" s="29" t="s">
        <v>929</v>
      </c>
      <c r="M42" t="str">
        <f t="shared" si="0"/>
        <v/>
      </c>
      <c r="N42" t="str">
        <f t="shared" si="1"/>
        <v/>
      </c>
      <c r="O42" s="36"/>
    </row>
    <row r="43" s="1" customFormat="1" spans="1:15">
      <c r="A43" s="1">
        <f>VLOOKUP(B43,文献质量评价!$B$1:$D$80,2,0)</f>
        <v>38</v>
      </c>
      <c r="B43" s="45" t="s">
        <v>374</v>
      </c>
      <c r="C43" s="1">
        <v>2014</v>
      </c>
      <c r="D43" s="83" t="s">
        <v>913</v>
      </c>
      <c r="E43" s="29" t="s">
        <v>43</v>
      </c>
      <c r="F43" s="29">
        <v>24</v>
      </c>
      <c r="G43" s="29">
        <v>24</v>
      </c>
      <c r="H43" s="29">
        <v>545</v>
      </c>
      <c r="I43" s="29">
        <v>124</v>
      </c>
      <c r="J43" s="29">
        <v>681</v>
      </c>
      <c r="K43" s="29">
        <v>136</v>
      </c>
      <c r="L43" s="29" t="s">
        <v>929</v>
      </c>
      <c r="M43" t="str">
        <f t="shared" si="0"/>
        <v/>
      </c>
      <c r="N43" t="str">
        <f t="shared" si="1"/>
        <v/>
      </c>
      <c r="O43" s="36"/>
    </row>
    <row r="44" s="1" customFormat="1" spans="1:15">
      <c r="A44" s="1">
        <f>VLOOKUP(B44,文献质量评价!$B$1:$D$80,2,0)</f>
        <v>38</v>
      </c>
      <c r="B44" s="45" t="s">
        <v>374</v>
      </c>
      <c r="C44" s="1">
        <v>2014</v>
      </c>
      <c r="D44" s="83" t="s">
        <v>913</v>
      </c>
      <c r="E44" s="29" t="s">
        <v>934</v>
      </c>
      <c r="F44" s="29">
        <v>24</v>
      </c>
      <c r="G44" s="29">
        <v>24</v>
      </c>
      <c r="H44" s="29">
        <v>47.6</v>
      </c>
      <c r="I44" s="29">
        <v>12</v>
      </c>
      <c r="J44" s="29">
        <v>51.2</v>
      </c>
      <c r="K44" s="29">
        <v>15.9</v>
      </c>
      <c r="L44" s="29" t="s">
        <v>929</v>
      </c>
      <c r="M44" t="str">
        <f t="shared" si="0"/>
        <v/>
      </c>
      <c r="N44" t="str">
        <f t="shared" si="1"/>
        <v/>
      </c>
      <c r="O44" s="36"/>
    </row>
    <row r="45" s="1" customFormat="1" spans="1:15">
      <c r="A45" s="1">
        <f>VLOOKUP(B45,文献质量评价!$B$1:$D$80,2,0)</f>
        <v>39</v>
      </c>
      <c r="B45" s="45" t="s">
        <v>382</v>
      </c>
      <c r="C45" s="1">
        <v>2014</v>
      </c>
      <c r="D45" s="83" t="s">
        <v>897</v>
      </c>
      <c r="E45" s="29" t="s">
        <v>43</v>
      </c>
      <c r="F45" s="29">
        <v>41</v>
      </c>
      <c r="G45" s="29">
        <v>41</v>
      </c>
      <c r="H45" s="29">
        <v>678</v>
      </c>
      <c r="I45" s="29">
        <v>78</v>
      </c>
      <c r="J45" s="29">
        <v>823</v>
      </c>
      <c r="K45" s="29">
        <v>97</v>
      </c>
      <c r="L45" s="29" t="s">
        <v>929</v>
      </c>
      <c r="M45" t="str">
        <f t="shared" si="0"/>
        <v/>
      </c>
      <c r="N45" t="str">
        <f t="shared" si="1"/>
        <v/>
      </c>
      <c r="O45" s="36"/>
    </row>
    <row r="46" s="1" customFormat="1" spans="1:15">
      <c r="A46" s="1">
        <f>VLOOKUP(B46,文献质量评价!$B$1:$D$80,2,0)</f>
        <v>43</v>
      </c>
      <c r="B46" s="45" t="s">
        <v>421</v>
      </c>
      <c r="C46" s="1">
        <v>2015</v>
      </c>
      <c r="D46" s="83" t="s">
        <v>913</v>
      </c>
      <c r="E46" s="29" t="s">
        <v>915</v>
      </c>
      <c r="F46" s="29">
        <v>40</v>
      </c>
      <c r="G46" s="29">
        <v>40</v>
      </c>
      <c r="H46" s="81">
        <v>8e-5</v>
      </c>
      <c r="I46" s="81">
        <v>2e-5</v>
      </c>
      <c r="J46" s="81">
        <v>0.00015</v>
      </c>
      <c r="K46" s="81">
        <v>3e-5</v>
      </c>
      <c r="L46" s="81" t="s">
        <v>927</v>
      </c>
      <c r="M46" t="str">
        <f t="shared" si="0"/>
        <v/>
      </c>
      <c r="N46" t="str">
        <f t="shared" si="1"/>
        <v/>
      </c>
      <c r="O46" s="36"/>
    </row>
    <row r="47" s="1" customFormat="1" spans="1:15">
      <c r="A47" s="1">
        <f>VLOOKUP(B47,文献质量评价!$B$1:$D$80,2,0)</f>
        <v>43</v>
      </c>
      <c r="B47" s="45" t="s">
        <v>421</v>
      </c>
      <c r="C47" s="1">
        <v>2015</v>
      </c>
      <c r="D47" s="83" t="s">
        <v>913</v>
      </c>
      <c r="E47" s="29" t="s">
        <v>43</v>
      </c>
      <c r="F47" s="29">
        <v>40</v>
      </c>
      <c r="G47" s="29">
        <v>40</v>
      </c>
      <c r="H47" s="81">
        <v>0.0925</v>
      </c>
      <c r="I47" s="81">
        <v>0.0121</v>
      </c>
      <c r="J47" s="81">
        <v>0.1223</v>
      </c>
      <c r="K47" s="81">
        <v>0.0118</v>
      </c>
      <c r="L47" s="81" t="s">
        <v>927</v>
      </c>
      <c r="M47" t="str">
        <f t="shared" si="0"/>
        <v/>
      </c>
      <c r="N47" t="str">
        <f t="shared" si="1"/>
        <v/>
      </c>
      <c r="O47" s="36"/>
    </row>
    <row r="48" s="1" customFormat="1" spans="1:15">
      <c r="A48" s="1">
        <f>VLOOKUP(B48,文献质量评价!$B$1:$D$80,2,0)</f>
        <v>44</v>
      </c>
      <c r="B48" s="45" t="s">
        <v>434</v>
      </c>
      <c r="C48" s="1">
        <v>2015</v>
      </c>
      <c r="D48" s="83" t="s">
        <v>913</v>
      </c>
      <c r="E48" s="29" t="s">
        <v>43</v>
      </c>
      <c r="F48" s="29">
        <v>30</v>
      </c>
      <c r="G48" s="29">
        <v>30</v>
      </c>
      <c r="H48" s="29">
        <v>476</v>
      </c>
      <c r="I48" s="29">
        <v>236</v>
      </c>
      <c r="J48" s="29">
        <v>642</v>
      </c>
      <c r="K48" s="29">
        <v>316</v>
      </c>
      <c r="L48" s="29" t="s">
        <v>929</v>
      </c>
      <c r="M48" t="str">
        <f t="shared" si="0"/>
        <v/>
      </c>
      <c r="N48" t="str">
        <f t="shared" si="1"/>
        <v/>
      </c>
      <c r="O48" s="36"/>
    </row>
    <row r="49" s="1" customFormat="1" spans="1:15">
      <c r="A49" s="1">
        <f>VLOOKUP(B49,文献质量评价!$B$1:$D$80,2,0)</f>
        <v>44</v>
      </c>
      <c r="B49" s="45" t="s">
        <v>434</v>
      </c>
      <c r="C49" s="1">
        <v>2015</v>
      </c>
      <c r="D49" s="83" t="s">
        <v>913</v>
      </c>
      <c r="E49" s="29" t="s">
        <v>935</v>
      </c>
      <c r="F49" s="29">
        <v>30</v>
      </c>
      <c r="G49" s="29">
        <v>30</v>
      </c>
      <c r="H49" s="29">
        <v>87</v>
      </c>
      <c r="I49" s="29">
        <v>24</v>
      </c>
      <c r="J49" s="29">
        <v>94</v>
      </c>
      <c r="K49" s="29">
        <v>28</v>
      </c>
      <c r="L49" s="29" t="s">
        <v>929</v>
      </c>
      <c r="M49" t="str">
        <f t="shared" si="0"/>
        <v/>
      </c>
      <c r="N49" t="str">
        <f t="shared" si="1"/>
        <v/>
      </c>
      <c r="O49" s="36"/>
    </row>
    <row r="50" s="1" customFormat="1" spans="1:15">
      <c r="A50" s="1">
        <f>VLOOKUP(B50,文献质量评价!$B$1:$D$80,2,0)</f>
        <v>44</v>
      </c>
      <c r="B50" s="45" t="s">
        <v>434</v>
      </c>
      <c r="C50" s="1">
        <v>2015</v>
      </c>
      <c r="D50" s="83" t="s">
        <v>913</v>
      </c>
      <c r="E50" s="29" t="s">
        <v>936</v>
      </c>
      <c r="F50" s="29">
        <v>30</v>
      </c>
      <c r="G50" s="29">
        <v>30</v>
      </c>
      <c r="H50" s="29">
        <v>23</v>
      </c>
      <c r="I50" s="29">
        <v>5</v>
      </c>
      <c r="J50" s="29">
        <v>26</v>
      </c>
      <c r="K50" s="29">
        <v>8</v>
      </c>
      <c r="L50" s="29" t="s">
        <v>929</v>
      </c>
      <c r="M50" t="str">
        <f t="shared" si="0"/>
        <v/>
      </c>
      <c r="N50" t="str">
        <f t="shared" si="1"/>
        <v/>
      </c>
      <c r="O50" s="36"/>
    </row>
    <row r="51" s="1" customFormat="1" spans="1:15">
      <c r="A51" s="1">
        <f>VLOOKUP(B51,文献质量评价!$B$1:$D$80,2,0)</f>
        <v>46</v>
      </c>
      <c r="B51" s="45" t="s">
        <v>448</v>
      </c>
      <c r="C51" s="1">
        <v>2015</v>
      </c>
      <c r="D51" s="83" t="s">
        <v>897</v>
      </c>
      <c r="E51" s="29" t="s">
        <v>43</v>
      </c>
      <c r="F51" s="29">
        <v>402</v>
      </c>
      <c r="G51" s="29">
        <v>396</v>
      </c>
      <c r="H51" s="29">
        <v>17.8</v>
      </c>
      <c r="I51" s="29">
        <v>3.4</v>
      </c>
      <c r="J51" s="29">
        <v>21.6</v>
      </c>
      <c r="K51" s="29">
        <v>2.9</v>
      </c>
      <c r="L51" s="29" t="s">
        <v>929</v>
      </c>
      <c r="M51" t="str">
        <f t="shared" si="0"/>
        <v/>
      </c>
      <c r="N51" t="str">
        <f t="shared" si="1"/>
        <v/>
      </c>
      <c r="O51" s="36"/>
    </row>
    <row r="52" s="1" customFormat="1" spans="1:15">
      <c r="A52" s="1">
        <f>VLOOKUP(B52,文献质量评价!$B$1:$D$80,2,0)</f>
        <v>47</v>
      </c>
      <c r="B52" s="45" t="s">
        <v>458</v>
      </c>
      <c r="C52" s="1">
        <v>2015</v>
      </c>
      <c r="D52" s="83" t="s">
        <v>913</v>
      </c>
      <c r="E52" s="29" t="s">
        <v>43</v>
      </c>
      <c r="F52" s="29">
        <v>30</v>
      </c>
      <c r="G52" s="29">
        <v>30</v>
      </c>
      <c r="H52" s="29">
        <v>225.77</v>
      </c>
      <c r="I52" s="29">
        <v>20.44</v>
      </c>
      <c r="J52" s="29">
        <v>178.03</v>
      </c>
      <c r="K52" s="29">
        <v>12.87</v>
      </c>
      <c r="L52" s="29" t="s">
        <v>929</v>
      </c>
      <c r="M52" t="str">
        <f t="shared" si="0"/>
        <v>预警</v>
      </c>
      <c r="N52" t="str">
        <f t="shared" si="1"/>
        <v>超10%</v>
      </c>
      <c r="O52" s="36" t="s">
        <v>898</v>
      </c>
    </row>
    <row r="53" s="1" customFormat="1" spans="1:15">
      <c r="A53" s="1">
        <f>VLOOKUP(B53,文献质量评价!$B$1:$D$80,2,0)</f>
        <v>47</v>
      </c>
      <c r="B53" s="45" t="s">
        <v>458</v>
      </c>
      <c r="C53" s="1">
        <v>2015</v>
      </c>
      <c r="D53" s="83" t="s">
        <v>913</v>
      </c>
      <c r="E53" s="29" t="s">
        <v>915</v>
      </c>
      <c r="F53" s="29">
        <v>30</v>
      </c>
      <c r="G53" s="29">
        <v>30</v>
      </c>
      <c r="H53" s="29">
        <v>0.39</v>
      </c>
      <c r="I53" s="29">
        <v>0.08</v>
      </c>
      <c r="J53" s="29">
        <v>0.61</v>
      </c>
      <c r="K53" s="29">
        <v>0.13</v>
      </c>
      <c r="L53" s="29" t="s">
        <v>929</v>
      </c>
      <c r="M53" t="str">
        <f t="shared" si="0"/>
        <v/>
      </c>
      <c r="N53" t="str">
        <f t="shared" si="1"/>
        <v/>
      </c>
      <c r="O53" s="36"/>
    </row>
    <row r="54" s="1" customFormat="1" spans="1:15">
      <c r="A54" s="1">
        <f>VLOOKUP(B54,文献质量评价!$B$1:$D$80,2,0)</f>
        <v>50</v>
      </c>
      <c r="B54" s="45" t="s">
        <v>490</v>
      </c>
      <c r="C54" s="1">
        <v>2017</v>
      </c>
      <c r="D54" s="83" t="s">
        <v>913</v>
      </c>
      <c r="E54" s="29" t="s">
        <v>899</v>
      </c>
      <c r="F54" s="29">
        <v>27</v>
      </c>
      <c r="G54" s="29">
        <v>30</v>
      </c>
      <c r="H54" s="81">
        <v>0.006</v>
      </c>
      <c r="I54" s="81">
        <v>0</v>
      </c>
      <c r="J54" s="81">
        <v>0.006</v>
      </c>
      <c r="K54" s="81">
        <v>0</v>
      </c>
      <c r="L54" s="81" t="s">
        <v>927</v>
      </c>
      <c r="M54" t="str">
        <f t="shared" si="0"/>
        <v/>
      </c>
      <c r="N54" t="str">
        <f t="shared" si="1"/>
        <v/>
      </c>
      <c r="O54" s="36"/>
    </row>
    <row r="55" s="1" customFormat="1" spans="1:15">
      <c r="A55" s="1">
        <f>VLOOKUP(B55,文献质量评价!$B$1:$D$80,2,0)</f>
        <v>50</v>
      </c>
      <c r="B55" s="45" t="s">
        <v>490</v>
      </c>
      <c r="C55" s="1">
        <v>2017</v>
      </c>
      <c r="D55" s="83" t="s">
        <v>913</v>
      </c>
      <c r="E55" s="29" t="s">
        <v>937</v>
      </c>
      <c r="F55" s="29">
        <v>27</v>
      </c>
      <c r="G55" s="29">
        <v>30</v>
      </c>
      <c r="H55" s="81">
        <v>0.00212</v>
      </c>
      <c r="I55" s="81">
        <v>0.0001</v>
      </c>
      <c r="J55" s="81">
        <v>0.00211</v>
      </c>
      <c r="K55" s="81">
        <v>0.00015</v>
      </c>
      <c r="L55" s="81" t="s">
        <v>927</v>
      </c>
      <c r="M55" t="str">
        <f t="shared" si="0"/>
        <v>预警</v>
      </c>
      <c r="N55" t="str">
        <f t="shared" si="1"/>
        <v/>
      </c>
      <c r="O55" s="36" t="s">
        <v>898</v>
      </c>
    </row>
    <row r="56" s="1" customFormat="1" spans="1:15">
      <c r="A56" s="1">
        <f>VLOOKUP(B56,文献质量评价!$B$1:$D$80,2,0)</f>
        <v>50</v>
      </c>
      <c r="B56" s="59" t="s">
        <v>938</v>
      </c>
      <c r="C56" s="1">
        <v>2017</v>
      </c>
      <c r="D56" s="83" t="s">
        <v>913</v>
      </c>
      <c r="E56" s="29" t="s">
        <v>43</v>
      </c>
      <c r="F56" s="29">
        <v>27</v>
      </c>
      <c r="G56" s="29">
        <v>30</v>
      </c>
      <c r="H56" s="29">
        <v>4.2</v>
      </c>
      <c r="I56" s="29">
        <v>1.1</v>
      </c>
      <c r="J56" s="29">
        <v>5.35</v>
      </c>
      <c r="K56" s="29">
        <v>1.5</v>
      </c>
      <c r="L56" s="29" t="s">
        <v>929</v>
      </c>
      <c r="M56" t="str">
        <f t="shared" si="0"/>
        <v/>
      </c>
      <c r="N56" t="str">
        <f t="shared" si="1"/>
        <v/>
      </c>
      <c r="O56" s="36"/>
    </row>
    <row r="57" s="1" customFormat="1" spans="1:15">
      <c r="A57" s="1">
        <f>VLOOKUP(B57,文献质量评价!$B$1:$D$80,2,0)</f>
        <v>51</v>
      </c>
      <c r="B57" s="45" t="s">
        <v>499</v>
      </c>
      <c r="C57" s="1">
        <v>2017</v>
      </c>
      <c r="D57" s="83" t="s">
        <v>913</v>
      </c>
      <c r="E57" s="29" t="s">
        <v>43</v>
      </c>
      <c r="F57" s="29">
        <v>50</v>
      </c>
      <c r="G57" s="29">
        <v>50</v>
      </c>
      <c r="H57" s="29">
        <v>975.6</v>
      </c>
      <c r="I57" s="29">
        <v>160.7</v>
      </c>
      <c r="J57" s="29">
        <v>1061</v>
      </c>
      <c r="K57" s="29">
        <v>147.9</v>
      </c>
      <c r="L57" s="29" t="s">
        <v>929</v>
      </c>
      <c r="M57" t="str">
        <f t="shared" si="0"/>
        <v/>
      </c>
      <c r="N57" t="str">
        <f t="shared" si="1"/>
        <v/>
      </c>
      <c r="O57" s="36"/>
    </row>
    <row r="58" s="1" customFormat="1" spans="1:15">
      <c r="A58" s="1">
        <f>VLOOKUP(B58,文献质量评价!$B$1:$D$80,2,0)</f>
        <v>51</v>
      </c>
      <c r="B58" s="45" t="s">
        <v>499</v>
      </c>
      <c r="C58" s="1">
        <v>2017</v>
      </c>
      <c r="D58" s="83" t="s">
        <v>913</v>
      </c>
      <c r="E58" s="29" t="s">
        <v>939</v>
      </c>
      <c r="F58" s="29">
        <v>50</v>
      </c>
      <c r="G58" s="29">
        <v>50</v>
      </c>
      <c r="H58" s="81">
        <v>0.0526</v>
      </c>
      <c r="I58" s="81">
        <v>0.007</v>
      </c>
      <c r="J58" s="81">
        <v>0.0498</v>
      </c>
      <c r="K58" s="81">
        <v>0.0094</v>
      </c>
      <c r="L58" s="81" t="s">
        <v>927</v>
      </c>
      <c r="M58" t="str">
        <f t="shared" si="0"/>
        <v>预警</v>
      </c>
      <c r="N58" t="str">
        <f t="shared" si="1"/>
        <v/>
      </c>
      <c r="O58" s="36" t="s">
        <v>898</v>
      </c>
    </row>
    <row r="59" s="1" customFormat="1" spans="1:15">
      <c r="A59" s="1">
        <f>VLOOKUP(B59,文献质量评价!$B$1:$D$80,2,0)</f>
        <v>51</v>
      </c>
      <c r="B59" s="45" t="s">
        <v>499</v>
      </c>
      <c r="C59" s="1">
        <v>2017</v>
      </c>
      <c r="D59" s="83" t="s">
        <v>913</v>
      </c>
      <c r="E59" s="29" t="s">
        <v>915</v>
      </c>
      <c r="F59" s="29">
        <v>50</v>
      </c>
      <c r="G59" s="29">
        <v>50</v>
      </c>
      <c r="H59" s="29">
        <v>1.8</v>
      </c>
      <c r="I59" s="29">
        <v>0.4</v>
      </c>
      <c r="J59" s="29">
        <v>1.8</v>
      </c>
      <c r="K59" s="29">
        <v>0.4</v>
      </c>
      <c r="L59" s="29" t="s">
        <v>929</v>
      </c>
      <c r="M59" t="str">
        <f t="shared" si="0"/>
        <v/>
      </c>
      <c r="N59" t="str">
        <f t="shared" si="1"/>
        <v/>
      </c>
      <c r="O59" s="36"/>
    </row>
    <row r="60" s="1" customFormat="1" spans="1:15">
      <c r="A60" s="1">
        <f>VLOOKUP(B60,文献质量评价!$B$1:$D$80,2,0)</f>
        <v>54</v>
      </c>
      <c r="B60" s="87" t="s">
        <v>525</v>
      </c>
      <c r="C60" s="1">
        <v>2018</v>
      </c>
      <c r="D60" s="83" t="s">
        <v>913</v>
      </c>
      <c r="E60" s="29" t="s">
        <v>43</v>
      </c>
      <c r="F60" s="29">
        <v>34</v>
      </c>
      <c r="G60" s="29">
        <v>35</v>
      </c>
      <c r="H60" s="29">
        <v>1552.86</v>
      </c>
      <c r="I60" s="29">
        <v>843.31</v>
      </c>
      <c r="J60" s="29">
        <v>1173.24</v>
      </c>
      <c r="K60" s="29">
        <v>535.7</v>
      </c>
      <c r="L60" s="29" t="s">
        <v>929</v>
      </c>
      <c r="M60" t="str">
        <f t="shared" si="0"/>
        <v>预警</v>
      </c>
      <c r="N60" t="str">
        <f t="shared" si="1"/>
        <v>超10%</v>
      </c>
      <c r="O60" s="36" t="s">
        <v>898</v>
      </c>
    </row>
    <row r="61" s="1" customFormat="1" spans="1:15">
      <c r="A61" s="1">
        <f>VLOOKUP(B61,文献质量评价!$B$1:$D$80,2,0)</f>
        <v>54</v>
      </c>
      <c r="B61" s="87" t="s">
        <v>525</v>
      </c>
      <c r="C61" s="1">
        <v>2018</v>
      </c>
      <c r="D61" s="83" t="s">
        <v>913</v>
      </c>
      <c r="E61" s="29" t="s">
        <v>939</v>
      </c>
      <c r="F61" s="29">
        <v>34</v>
      </c>
      <c r="G61" s="29">
        <v>35</v>
      </c>
      <c r="H61" s="81">
        <v>0.04403</v>
      </c>
      <c r="I61" s="81">
        <v>0.0078</v>
      </c>
      <c r="J61" s="81">
        <v>0.04434</v>
      </c>
      <c r="K61" s="81">
        <v>0.01117</v>
      </c>
      <c r="L61" s="81" t="s">
        <v>927</v>
      </c>
      <c r="M61" t="str">
        <f t="shared" si="0"/>
        <v/>
      </c>
      <c r="N61" t="str">
        <f t="shared" si="1"/>
        <v/>
      </c>
      <c r="O61" s="36"/>
    </row>
    <row r="62" s="1" customFormat="1" spans="1:15">
      <c r="A62" s="1">
        <f>VLOOKUP(B62,文献质量评价!$B$1:$D$80,2,0)</f>
        <v>54</v>
      </c>
      <c r="B62" s="87" t="s">
        <v>525</v>
      </c>
      <c r="C62" s="1">
        <v>2018</v>
      </c>
      <c r="D62" s="83" t="s">
        <v>913</v>
      </c>
      <c r="E62" s="29" t="s">
        <v>915</v>
      </c>
      <c r="F62" s="29">
        <v>34</v>
      </c>
      <c r="G62" s="29">
        <v>35</v>
      </c>
      <c r="H62" s="81">
        <v>1.867</v>
      </c>
      <c r="I62" s="81">
        <v>0.846</v>
      </c>
      <c r="J62" s="81">
        <v>1.637</v>
      </c>
      <c r="K62" s="88">
        <v>0.93</v>
      </c>
      <c r="L62" s="81" t="s">
        <v>927</v>
      </c>
      <c r="M62" t="str">
        <f t="shared" si="0"/>
        <v>预警</v>
      </c>
      <c r="N62" t="str">
        <f t="shared" si="1"/>
        <v>超10%</v>
      </c>
      <c r="O62" s="36" t="s">
        <v>898</v>
      </c>
    </row>
    <row r="63" s="1" customFormat="1" spans="1:15">
      <c r="A63" s="1">
        <f>VLOOKUP(B63,文献质量评价!$B$1:$D$80,2,0)</f>
        <v>54</v>
      </c>
      <c r="B63" s="87" t="s">
        <v>525</v>
      </c>
      <c r="C63" s="1">
        <v>2018</v>
      </c>
      <c r="D63" s="83" t="s">
        <v>913</v>
      </c>
      <c r="E63" s="29" t="s">
        <v>937</v>
      </c>
      <c r="F63" s="29">
        <v>34</v>
      </c>
      <c r="G63" s="29">
        <v>35</v>
      </c>
      <c r="H63" s="29">
        <v>23.37</v>
      </c>
      <c r="I63" s="29">
        <v>7.89</v>
      </c>
      <c r="J63" s="29">
        <v>25.21</v>
      </c>
      <c r="K63" s="29">
        <v>9.26</v>
      </c>
      <c r="L63" s="29" t="s">
        <v>929</v>
      </c>
      <c r="M63" t="str">
        <f t="shared" si="0"/>
        <v/>
      </c>
      <c r="N63" t="str">
        <f t="shared" si="1"/>
        <v/>
      </c>
      <c r="O63" s="36"/>
    </row>
    <row r="64" s="1" customFormat="1" spans="1:15">
      <c r="A64" s="1">
        <f>VLOOKUP(B64,文献质量评价!$B$1:$D$80,2,0)</f>
        <v>55</v>
      </c>
      <c r="B64" s="45" t="s">
        <v>535</v>
      </c>
      <c r="C64" s="1">
        <v>2018</v>
      </c>
      <c r="D64" s="83" t="s">
        <v>913</v>
      </c>
      <c r="E64" s="29" t="s">
        <v>43</v>
      </c>
      <c r="F64" s="29">
        <v>54</v>
      </c>
      <c r="G64" s="29">
        <v>54</v>
      </c>
      <c r="H64" s="29">
        <v>966</v>
      </c>
      <c r="I64" s="29">
        <v>130</v>
      </c>
      <c r="J64" s="29">
        <v>1152</v>
      </c>
      <c r="K64" s="29">
        <v>142</v>
      </c>
      <c r="L64" s="29" t="s">
        <v>929</v>
      </c>
      <c r="M64" t="str">
        <f t="shared" si="0"/>
        <v/>
      </c>
      <c r="N64" t="str">
        <f t="shared" si="1"/>
        <v/>
      </c>
      <c r="O64" s="36"/>
    </row>
    <row r="65" s="1" customFormat="1" spans="1:15">
      <c r="A65" s="1">
        <f>VLOOKUP(B65,文献质量评价!$B$1:$D$80,2,0)</f>
        <v>55</v>
      </c>
      <c r="B65" s="45" t="s">
        <v>535</v>
      </c>
      <c r="C65" s="1">
        <v>2018</v>
      </c>
      <c r="D65" s="83" t="s">
        <v>913</v>
      </c>
      <c r="E65" s="29" t="s">
        <v>915</v>
      </c>
      <c r="F65" s="29">
        <v>54</v>
      </c>
      <c r="G65" s="29">
        <v>54</v>
      </c>
      <c r="H65" s="29">
        <v>2</v>
      </c>
      <c r="I65" s="29">
        <v>0.5</v>
      </c>
      <c r="J65" s="29">
        <v>2.2</v>
      </c>
      <c r="K65" s="29">
        <v>0.4</v>
      </c>
      <c r="L65" s="29" t="s">
        <v>929</v>
      </c>
      <c r="M65" t="str">
        <f t="shared" si="0"/>
        <v/>
      </c>
      <c r="N65" t="str">
        <f t="shared" si="1"/>
        <v/>
      </c>
      <c r="O65" s="36"/>
    </row>
    <row r="66" s="1" customFormat="1" spans="1:15">
      <c r="A66" s="1">
        <f>VLOOKUP(B66,文献质量评价!$B$1:$D$80,2,0)</f>
        <v>55</v>
      </c>
      <c r="B66" s="45" t="s">
        <v>535</v>
      </c>
      <c r="C66" s="1">
        <v>2018</v>
      </c>
      <c r="D66" s="83" t="s">
        <v>913</v>
      </c>
      <c r="E66" s="29" t="s">
        <v>937</v>
      </c>
      <c r="F66" s="29">
        <v>54</v>
      </c>
      <c r="G66" s="29">
        <v>54</v>
      </c>
      <c r="H66" s="29">
        <v>31</v>
      </c>
      <c r="I66" s="29">
        <v>3</v>
      </c>
      <c r="J66" s="29">
        <v>32</v>
      </c>
      <c r="K66" s="29">
        <v>4</v>
      </c>
      <c r="L66" s="29" t="s">
        <v>929</v>
      </c>
      <c r="M66" t="str">
        <f t="shared" si="0"/>
        <v/>
      </c>
      <c r="N66" t="str">
        <f t="shared" si="1"/>
        <v/>
      </c>
      <c r="O66" s="36"/>
    </row>
    <row r="67" s="1" customFormat="1" spans="1:15">
      <c r="A67" s="1">
        <f>VLOOKUP(B67,文献质量评价!$B$1:$D$80,2,0)</f>
        <v>56</v>
      </c>
      <c r="B67" s="45" t="s">
        <v>542</v>
      </c>
      <c r="C67" s="1">
        <v>2018</v>
      </c>
      <c r="D67" s="83" t="s">
        <v>897</v>
      </c>
      <c r="E67" s="29" t="s">
        <v>43</v>
      </c>
      <c r="F67" s="29">
        <v>30</v>
      </c>
      <c r="G67" s="29">
        <v>30</v>
      </c>
      <c r="H67" s="29">
        <v>674.4</v>
      </c>
      <c r="I67" s="29">
        <v>42.2</v>
      </c>
      <c r="J67" s="29">
        <v>814.2</v>
      </c>
      <c r="K67" s="29">
        <v>46.7</v>
      </c>
      <c r="L67" s="29" t="s">
        <v>929</v>
      </c>
      <c r="M67" t="str">
        <f t="shared" si="0"/>
        <v/>
      </c>
      <c r="N67" t="str">
        <f t="shared" si="1"/>
        <v/>
      </c>
      <c r="O67" s="36"/>
    </row>
    <row r="68" s="1" customFormat="1" spans="1:15">
      <c r="A68" s="1">
        <f>VLOOKUP(B68,文献质量评价!$B$1:$D$80,2,0)</f>
        <v>58</v>
      </c>
      <c r="B68" s="45" t="s">
        <v>554</v>
      </c>
      <c r="C68" s="1">
        <v>2018</v>
      </c>
      <c r="D68" s="83" t="s">
        <v>913</v>
      </c>
      <c r="E68" s="29" t="s">
        <v>43</v>
      </c>
      <c r="F68" s="29">
        <v>40</v>
      </c>
      <c r="G68" s="29">
        <v>40</v>
      </c>
      <c r="H68" s="29">
        <v>495.74</v>
      </c>
      <c r="I68" s="29">
        <v>52.11</v>
      </c>
      <c r="J68" s="29">
        <v>601.29</v>
      </c>
      <c r="K68" s="29">
        <v>78.96</v>
      </c>
      <c r="L68" s="29" t="s">
        <v>929</v>
      </c>
      <c r="M68" t="str">
        <f t="shared" ref="M68:M101" si="2">IF(H68&gt;J68,"预警","")</f>
        <v/>
      </c>
      <c r="N68" t="str">
        <f t="shared" ref="N68:N101" si="3">IF(H68&gt;J68*1.1,"超10%","")</f>
        <v/>
      </c>
      <c r="O68" s="36"/>
    </row>
    <row r="69" s="1" customFormat="1" spans="1:15">
      <c r="A69" s="1">
        <f>VLOOKUP(B69,文献质量评价!$B$1:$D$80,2,0)</f>
        <v>58</v>
      </c>
      <c r="B69" s="45" t="s">
        <v>554</v>
      </c>
      <c r="C69" s="1">
        <v>2018</v>
      </c>
      <c r="D69" s="83" t="s">
        <v>913</v>
      </c>
      <c r="E69" s="29" t="s">
        <v>939</v>
      </c>
      <c r="F69" s="29">
        <v>40</v>
      </c>
      <c r="G69" s="29">
        <v>40</v>
      </c>
      <c r="H69" s="29">
        <v>0.92</v>
      </c>
      <c r="I69" s="29">
        <v>0.18</v>
      </c>
      <c r="J69" s="29">
        <v>1.41</v>
      </c>
      <c r="K69" s="29">
        <v>0.27</v>
      </c>
      <c r="L69" s="29" t="s">
        <v>929</v>
      </c>
      <c r="M69" t="str">
        <f t="shared" si="2"/>
        <v/>
      </c>
      <c r="N69" t="str">
        <f t="shared" si="3"/>
        <v/>
      </c>
      <c r="O69" s="36"/>
    </row>
    <row r="70" s="1" customFormat="1" spans="1:15">
      <c r="A70" s="1">
        <f>VLOOKUP(B70,文献质量评价!$B$1:$D$80,2,0)</f>
        <v>60</v>
      </c>
      <c r="B70" s="45" t="s">
        <v>566</v>
      </c>
      <c r="C70" s="1">
        <v>2018</v>
      </c>
      <c r="D70" s="83" t="s">
        <v>897</v>
      </c>
      <c r="E70" s="29" t="s">
        <v>43</v>
      </c>
      <c r="F70" s="29">
        <v>40</v>
      </c>
      <c r="G70" s="29">
        <v>40</v>
      </c>
      <c r="H70" s="29">
        <v>659</v>
      </c>
      <c r="I70" s="29">
        <v>36</v>
      </c>
      <c r="J70" s="29">
        <v>680</v>
      </c>
      <c r="K70" s="29">
        <v>49</v>
      </c>
      <c r="L70" s="29" t="s">
        <v>929</v>
      </c>
      <c r="M70" t="str">
        <f t="shared" si="2"/>
        <v/>
      </c>
      <c r="N70" t="str">
        <f t="shared" si="3"/>
        <v/>
      </c>
      <c r="O70" s="36"/>
    </row>
    <row r="71" s="1" customFormat="1" spans="1:15">
      <c r="A71" s="1">
        <f>VLOOKUP(B71,文献质量评价!$B$1:$D$80,2,0)</f>
        <v>61</v>
      </c>
      <c r="B71" s="59" t="s">
        <v>858</v>
      </c>
      <c r="C71" s="1">
        <v>2018</v>
      </c>
      <c r="D71" s="83" t="s">
        <v>913</v>
      </c>
      <c r="E71" s="29" t="s">
        <v>43</v>
      </c>
      <c r="F71" s="29">
        <v>20</v>
      </c>
      <c r="G71" s="29">
        <v>20</v>
      </c>
      <c r="H71" s="29">
        <v>560.25</v>
      </c>
      <c r="I71" s="29">
        <v>72.2</v>
      </c>
      <c r="J71" s="29">
        <v>618.32</v>
      </c>
      <c r="K71" s="29">
        <v>73.9</v>
      </c>
      <c r="L71" s="29" t="s">
        <v>929</v>
      </c>
      <c r="M71" t="str">
        <f t="shared" si="2"/>
        <v/>
      </c>
      <c r="N71" t="str">
        <f t="shared" si="3"/>
        <v/>
      </c>
      <c r="O71" s="36"/>
    </row>
    <row r="72" s="1" customFormat="1" spans="1:15">
      <c r="A72" s="1">
        <f>VLOOKUP(B72,文献质量评价!$B$1:$D$80,2,0)</f>
        <v>61</v>
      </c>
      <c r="B72" s="45" t="s">
        <v>574</v>
      </c>
      <c r="C72" s="1">
        <v>2018</v>
      </c>
      <c r="D72" s="83" t="s">
        <v>913</v>
      </c>
      <c r="E72" s="29" t="s">
        <v>915</v>
      </c>
      <c r="F72" s="29">
        <v>20</v>
      </c>
      <c r="G72" s="29">
        <v>20</v>
      </c>
      <c r="H72" s="29">
        <v>1.16</v>
      </c>
      <c r="I72" s="29">
        <v>0.25</v>
      </c>
      <c r="J72" s="29">
        <v>1.35</v>
      </c>
      <c r="K72" s="29">
        <v>0.33</v>
      </c>
      <c r="L72" s="29" t="s">
        <v>929</v>
      </c>
      <c r="M72" t="str">
        <f t="shared" si="2"/>
        <v/>
      </c>
      <c r="N72" t="str">
        <f t="shared" si="3"/>
        <v/>
      </c>
      <c r="O72" s="36"/>
    </row>
    <row r="73" s="1" customFormat="1" spans="1:15">
      <c r="A73" s="1">
        <f>VLOOKUP(B73,文献质量评价!$B$1:$D$80,2,0)</f>
        <v>61</v>
      </c>
      <c r="B73" s="45" t="s">
        <v>574</v>
      </c>
      <c r="C73" s="1">
        <v>2018</v>
      </c>
      <c r="D73" s="83" t="s">
        <v>913</v>
      </c>
      <c r="E73" s="29" t="s">
        <v>904</v>
      </c>
      <c r="F73" s="29">
        <v>20</v>
      </c>
      <c r="G73" s="29">
        <v>20</v>
      </c>
      <c r="H73" s="29">
        <v>63.72</v>
      </c>
      <c r="I73" s="29">
        <v>7.51</v>
      </c>
      <c r="J73" s="29">
        <v>65.56</v>
      </c>
      <c r="K73" s="29">
        <v>6.28</v>
      </c>
      <c r="L73" s="29" t="s">
        <v>929</v>
      </c>
      <c r="M73" t="str">
        <f t="shared" si="2"/>
        <v/>
      </c>
      <c r="N73" t="str">
        <f t="shared" si="3"/>
        <v/>
      </c>
      <c r="O73" s="36"/>
    </row>
    <row r="74" s="1" customFormat="1" spans="1:15">
      <c r="A74" s="1">
        <f>VLOOKUP(B74,文献质量评价!$B$1:$D$80,2,0)</f>
        <v>62</v>
      </c>
      <c r="B74" s="45" t="s">
        <v>582</v>
      </c>
      <c r="C74" s="1">
        <v>2018</v>
      </c>
      <c r="D74" s="83" t="s">
        <v>897</v>
      </c>
      <c r="E74" s="29" t="s">
        <v>43</v>
      </c>
      <c r="F74" s="29">
        <v>78</v>
      </c>
      <c r="G74" s="29">
        <v>78</v>
      </c>
      <c r="H74" s="29">
        <v>667.17</v>
      </c>
      <c r="I74" s="29">
        <v>112.39</v>
      </c>
      <c r="J74" s="29">
        <v>816.24</v>
      </c>
      <c r="K74" s="29">
        <v>134.27</v>
      </c>
      <c r="L74" s="29" t="s">
        <v>929</v>
      </c>
      <c r="M74" t="str">
        <f t="shared" si="2"/>
        <v/>
      </c>
      <c r="N74" t="str">
        <f t="shared" si="3"/>
        <v/>
      </c>
      <c r="O74" s="36"/>
    </row>
    <row r="75" s="1" customFormat="1" spans="1:15">
      <c r="A75" s="1">
        <f>VLOOKUP(B75,文献质量评价!$B$1:$D$80,2,0)</f>
        <v>49</v>
      </c>
      <c r="B75" s="47" t="s">
        <v>475</v>
      </c>
      <c r="C75" s="40">
        <v>2016</v>
      </c>
      <c r="D75" s="83" t="s">
        <v>897</v>
      </c>
      <c r="E75" s="29" t="s">
        <v>43</v>
      </c>
      <c r="F75" s="29">
        <v>90</v>
      </c>
      <c r="G75" s="29">
        <v>90</v>
      </c>
      <c r="H75" s="29">
        <v>798</v>
      </c>
      <c r="I75" s="29">
        <v>192</v>
      </c>
      <c r="J75" s="29">
        <v>1015</v>
      </c>
      <c r="K75" s="29">
        <v>247</v>
      </c>
      <c r="L75" s="29" t="s">
        <v>929</v>
      </c>
      <c r="M75" t="str">
        <f t="shared" si="2"/>
        <v/>
      </c>
      <c r="N75" t="str">
        <f t="shared" si="3"/>
        <v/>
      </c>
      <c r="O75" s="36"/>
    </row>
    <row r="76" s="1" customFormat="1" spans="1:15">
      <c r="A76" s="1">
        <f>VLOOKUP(B76,文献质量评价!$B$1:$D$80,2,0)</f>
        <v>16</v>
      </c>
      <c r="B76" s="1" t="s">
        <v>817</v>
      </c>
      <c r="C76" s="1">
        <v>2009</v>
      </c>
      <c r="D76" s="29" t="s">
        <v>913</v>
      </c>
      <c r="E76" s="60" t="s">
        <v>43</v>
      </c>
      <c r="F76" s="65">
        <v>20</v>
      </c>
      <c r="G76" s="65">
        <v>20</v>
      </c>
      <c r="H76" s="1">
        <v>4.9</v>
      </c>
      <c r="I76" s="1">
        <v>0.2</v>
      </c>
      <c r="J76" s="1">
        <v>6.7</v>
      </c>
      <c r="K76" s="1">
        <v>0.4</v>
      </c>
      <c r="L76" s="81" t="s">
        <v>929</v>
      </c>
      <c r="M76" t="str">
        <f t="shared" si="2"/>
        <v/>
      </c>
      <c r="N76" t="str">
        <f t="shared" si="3"/>
        <v/>
      </c>
      <c r="O76" s="36"/>
    </row>
    <row r="77" s="1" customFormat="1" spans="1:15">
      <c r="A77" s="1">
        <f>VLOOKUP(B77,文献质量评价!$B$1:$D$80,2,0)</f>
        <v>17</v>
      </c>
      <c r="B77" s="1" t="s">
        <v>816</v>
      </c>
      <c r="C77" s="1">
        <v>2009</v>
      </c>
      <c r="D77" s="1" t="s">
        <v>913</v>
      </c>
      <c r="E77" s="91" t="s">
        <v>52</v>
      </c>
      <c r="F77" s="1">
        <v>35</v>
      </c>
      <c r="G77" s="1">
        <v>35</v>
      </c>
      <c r="H77" s="1">
        <v>25.45</v>
      </c>
      <c r="I77" s="1">
        <v>8.33</v>
      </c>
      <c r="J77" s="1">
        <v>32.13</v>
      </c>
      <c r="K77" s="1">
        <v>10.23</v>
      </c>
      <c r="L77" s="81" t="s">
        <v>901</v>
      </c>
      <c r="M77" t="str">
        <f t="shared" si="2"/>
        <v/>
      </c>
      <c r="N77" t="str">
        <f t="shared" si="3"/>
        <v/>
      </c>
      <c r="O77" s="36"/>
    </row>
    <row r="78" s="1" customFormat="1" spans="1:15">
      <c r="A78" s="1">
        <f>VLOOKUP(B78,文献质量评价!$B$1:$D$80,2,0)</f>
        <v>17</v>
      </c>
      <c r="B78" s="1" t="s">
        <v>816</v>
      </c>
      <c r="C78" s="1">
        <v>2009</v>
      </c>
      <c r="D78" s="1" t="s">
        <v>913</v>
      </c>
      <c r="E78" s="91" t="s">
        <v>940</v>
      </c>
      <c r="F78" s="1">
        <v>35</v>
      </c>
      <c r="G78" s="1">
        <v>35</v>
      </c>
      <c r="H78" s="1">
        <v>380.13</v>
      </c>
      <c r="I78" s="1">
        <v>46.02</v>
      </c>
      <c r="J78" s="1">
        <v>462.25</v>
      </c>
      <c r="K78" s="1">
        <v>58.36</v>
      </c>
      <c r="L78" s="29" t="s">
        <v>929</v>
      </c>
      <c r="M78" t="str">
        <f t="shared" si="2"/>
        <v/>
      </c>
      <c r="N78" t="str">
        <f t="shared" si="3"/>
        <v/>
      </c>
      <c r="O78" s="36"/>
    </row>
    <row r="79" s="1" customFormat="1" spans="1:15">
      <c r="A79" s="1">
        <f>VLOOKUP(B79,文献质量评价!$B$1:$D$80,2,0)</f>
        <v>12</v>
      </c>
      <c r="B79" s="1" t="s">
        <v>815</v>
      </c>
      <c r="C79" s="1">
        <v>2006</v>
      </c>
      <c r="D79" s="1" t="s">
        <v>897</v>
      </c>
      <c r="E79" s="60" t="s">
        <v>43</v>
      </c>
      <c r="F79" s="1">
        <v>33</v>
      </c>
      <c r="G79" s="1">
        <v>35</v>
      </c>
      <c r="H79" s="1">
        <v>98.5</v>
      </c>
      <c r="I79" s="1">
        <v>3.8</v>
      </c>
      <c r="J79" s="1">
        <v>121.2</v>
      </c>
      <c r="K79" s="1">
        <v>2.6</v>
      </c>
      <c r="L79" s="81" t="s">
        <v>929</v>
      </c>
      <c r="M79" t="str">
        <f t="shared" si="2"/>
        <v/>
      </c>
      <c r="N79" t="str">
        <f t="shared" si="3"/>
        <v/>
      </c>
      <c r="O79" s="36"/>
    </row>
    <row r="80" s="1" customFormat="1" spans="1:15">
      <c r="A80" s="1">
        <f>VLOOKUP(B80,文献质量评价!$B$1:$D$94,2,0)</f>
        <v>81</v>
      </c>
      <c r="B80" s="1" t="s">
        <v>838</v>
      </c>
      <c r="C80" s="1">
        <v>2022</v>
      </c>
      <c r="D80" s="1" t="s">
        <v>913</v>
      </c>
      <c r="E80" s="60" t="s">
        <v>43</v>
      </c>
      <c r="F80" s="1">
        <v>24</v>
      </c>
      <c r="G80" s="1">
        <v>24</v>
      </c>
      <c r="H80" s="1">
        <v>723.3</v>
      </c>
      <c r="I80" s="1">
        <v>58.2</v>
      </c>
      <c r="J80" s="1">
        <v>182.8</v>
      </c>
      <c r="K80" s="1">
        <v>126.4</v>
      </c>
      <c r="L80" s="81" t="s">
        <v>929</v>
      </c>
      <c r="M80" t="str">
        <f t="shared" si="2"/>
        <v>预警</v>
      </c>
      <c r="N80" t="str">
        <f t="shared" si="3"/>
        <v>超10%</v>
      </c>
      <c r="O80" s="36" t="s">
        <v>898</v>
      </c>
    </row>
    <row r="81" s="1" customFormat="1" spans="1:15">
      <c r="A81" s="1">
        <f>VLOOKUP(B81,文献质量评价!$B$1:$D$94,2,0)</f>
        <v>82</v>
      </c>
      <c r="B81" s="1" t="s">
        <v>839</v>
      </c>
      <c r="C81" s="1">
        <v>2022</v>
      </c>
      <c r="D81" s="1" t="s">
        <v>913</v>
      </c>
      <c r="E81" s="29" t="s">
        <v>43</v>
      </c>
      <c r="F81" s="1">
        <v>52</v>
      </c>
      <c r="G81" s="1">
        <v>52</v>
      </c>
      <c r="H81" s="1">
        <v>492.27</v>
      </c>
      <c r="I81" s="1">
        <v>51.36</v>
      </c>
      <c r="J81" s="1">
        <v>625.06</v>
      </c>
      <c r="K81" s="1">
        <v>70.18</v>
      </c>
      <c r="L81" s="81" t="s">
        <v>929</v>
      </c>
      <c r="M81" t="str">
        <f t="shared" si="2"/>
        <v/>
      </c>
      <c r="N81" t="str">
        <f t="shared" si="3"/>
        <v/>
      </c>
      <c r="O81" s="36"/>
    </row>
    <row r="82" s="1" customFormat="1" spans="1:15">
      <c r="A82" s="1">
        <f>VLOOKUP(B82,文献质量评价!$B$1:$D$94,2,0)</f>
        <v>74</v>
      </c>
      <c r="B82" s="1" t="s">
        <v>833</v>
      </c>
      <c r="C82" s="1">
        <v>2021</v>
      </c>
      <c r="D82" s="1" t="s">
        <v>913</v>
      </c>
      <c r="E82" s="60" t="s">
        <v>43</v>
      </c>
      <c r="F82" s="1">
        <v>42</v>
      </c>
      <c r="G82" s="1">
        <v>42</v>
      </c>
      <c r="H82" s="1">
        <v>651.5</v>
      </c>
      <c r="I82" s="1">
        <v>21.4</v>
      </c>
      <c r="J82" s="1">
        <v>795.2</v>
      </c>
      <c r="K82" s="1">
        <v>28.6</v>
      </c>
      <c r="L82" s="81" t="s">
        <v>929</v>
      </c>
      <c r="M82" t="str">
        <f t="shared" si="2"/>
        <v/>
      </c>
      <c r="N82" t="str">
        <f t="shared" si="3"/>
        <v/>
      </c>
      <c r="O82" s="36"/>
    </row>
    <row r="83" s="1" customFormat="1" spans="1:15">
      <c r="A83" s="1">
        <f>VLOOKUP(B83,文献质量评价!$B$1:$D$94,2,0)</f>
        <v>75</v>
      </c>
      <c r="B83" s="1" t="s">
        <v>834</v>
      </c>
      <c r="C83" s="1">
        <v>2021</v>
      </c>
      <c r="D83" s="1" t="s">
        <v>913</v>
      </c>
      <c r="E83" s="60" t="s">
        <v>43</v>
      </c>
      <c r="F83" s="1">
        <v>46</v>
      </c>
      <c r="G83" s="1">
        <v>46</v>
      </c>
      <c r="H83" s="1">
        <v>315.5</v>
      </c>
      <c r="I83" s="1">
        <v>24.2</v>
      </c>
      <c r="J83" s="1">
        <v>342.6</v>
      </c>
      <c r="K83" s="1">
        <v>26.8</v>
      </c>
      <c r="L83" s="81" t="s">
        <v>929</v>
      </c>
      <c r="M83" t="str">
        <f t="shared" si="2"/>
        <v/>
      </c>
      <c r="N83" t="str">
        <f t="shared" si="3"/>
        <v/>
      </c>
      <c r="O83" s="36"/>
    </row>
    <row r="84" s="1" customFormat="1" spans="1:15">
      <c r="A84" s="1">
        <f>VLOOKUP(B84,文献质量评价!$B$1:$D$94,2,0)</f>
        <v>75</v>
      </c>
      <c r="B84" s="1" t="s">
        <v>834</v>
      </c>
      <c r="C84" s="1">
        <v>2021</v>
      </c>
      <c r="D84" s="1" t="s">
        <v>913</v>
      </c>
      <c r="E84" s="60" t="s">
        <v>939</v>
      </c>
      <c r="F84" s="1">
        <v>46</v>
      </c>
      <c r="G84" s="1">
        <v>46</v>
      </c>
      <c r="H84" s="81">
        <v>0.397</v>
      </c>
      <c r="I84" s="81">
        <v>0.0033</v>
      </c>
      <c r="J84" s="81">
        <v>0.0391</v>
      </c>
      <c r="K84" s="81">
        <v>0.0042</v>
      </c>
      <c r="L84" s="81" t="s">
        <v>927</v>
      </c>
      <c r="M84" t="str">
        <f t="shared" si="2"/>
        <v>预警</v>
      </c>
      <c r="N84" t="str">
        <f t="shared" si="3"/>
        <v>超10%</v>
      </c>
      <c r="O84" s="36" t="s">
        <v>898</v>
      </c>
    </row>
    <row r="85" s="1" customFormat="1" spans="1:15">
      <c r="A85" s="1">
        <f>VLOOKUP(B85,文献质量评价!$B$1:$D$94,2,0)</f>
        <v>76</v>
      </c>
      <c r="B85" s="1" t="s">
        <v>836</v>
      </c>
      <c r="C85" s="1">
        <v>2021</v>
      </c>
      <c r="D85" s="1" t="s">
        <v>913</v>
      </c>
      <c r="E85" s="60" t="s">
        <v>43</v>
      </c>
      <c r="F85" s="1">
        <v>55</v>
      </c>
      <c r="G85" s="1">
        <v>54</v>
      </c>
      <c r="H85" s="1">
        <v>624.26</v>
      </c>
      <c r="I85" s="1">
        <v>36.15</v>
      </c>
      <c r="J85" s="1">
        <v>681.69</v>
      </c>
      <c r="K85" s="1">
        <v>49.61</v>
      </c>
      <c r="L85" s="81" t="s">
        <v>929</v>
      </c>
      <c r="M85" t="str">
        <f t="shared" si="2"/>
        <v/>
      </c>
      <c r="N85" t="str">
        <f t="shared" si="3"/>
        <v/>
      </c>
      <c r="O85" s="36"/>
    </row>
    <row r="86" s="1" customFormat="1" spans="1:15">
      <c r="A86" s="1">
        <f>VLOOKUP(B86,文献质量评价!$B$1:$D$94,2,0)</f>
        <v>80</v>
      </c>
      <c r="B86" s="1" t="s">
        <v>835</v>
      </c>
      <c r="C86" s="1">
        <v>2021</v>
      </c>
      <c r="D86" s="1" t="s">
        <v>913</v>
      </c>
      <c r="E86" s="60" t="s">
        <v>138</v>
      </c>
      <c r="F86" s="1">
        <v>36</v>
      </c>
      <c r="G86" s="1">
        <v>37</v>
      </c>
      <c r="H86" s="1">
        <v>54.17</v>
      </c>
      <c r="I86" s="1">
        <v>1.16</v>
      </c>
      <c r="J86" s="1">
        <v>56.81</v>
      </c>
      <c r="K86" s="1">
        <v>1.13</v>
      </c>
      <c r="L86" s="81" t="s">
        <v>929</v>
      </c>
      <c r="M86" t="str">
        <f t="shared" si="2"/>
        <v/>
      </c>
      <c r="N86" t="str">
        <f t="shared" si="3"/>
        <v/>
      </c>
      <c r="O86" s="36"/>
    </row>
    <row r="87" s="1" customFormat="1" spans="1:15">
      <c r="A87" s="1">
        <f>VLOOKUP(B87,文献质量评价!$B$1:$D$94,2,0)</f>
        <v>69</v>
      </c>
      <c r="B87" s="1" t="s">
        <v>828</v>
      </c>
      <c r="C87" s="1">
        <v>2020</v>
      </c>
      <c r="D87" s="1" t="s">
        <v>913</v>
      </c>
      <c r="E87" s="60" t="s">
        <v>43</v>
      </c>
      <c r="F87" s="1">
        <v>58</v>
      </c>
      <c r="G87" s="1">
        <v>58</v>
      </c>
      <c r="H87" s="1">
        <v>7.63</v>
      </c>
      <c r="I87" s="1">
        <v>1.27</v>
      </c>
      <c r="J87" s="1">
        <v>13.56</v>
      </c>
      <c r="K87" s="1">
        <v>1.82</v>
      </c>
      <c r="L87" s="81" t="s">
        <v>929</v>
      </c>
      <c r="M87" t="str">
        <f t="shared" si="2"/>
        <v/>
      </c>
      <c r="N87" t="str">
        <f t="shared" si="3"/>
        <v/>
      </c>
      <c r="O87" s="36"/>
    </row>
    <row r="88" s="1" customFormat="1" spans="1:15">
      <c r="A88" s="1">
        <f>VLOOKUP(B88,文献质量评价!$B$1:$D$94,2,0)</f>
        <v>69</v>
      </c>
      <c r="B88" s="1" t="s">
        <v>828</v>
      </c>
      <c r="C88" s="1">
        <v>2020</v>
      </c>
      <c r="D88" s="1" t="s">
        <v>913</v>
      </c>
      <c r="E88" s="60" t="s">
        <v>936</v>
      </c>
      <c r="F88" s="1">
        <v>58</v>
      </c>
      <c r="G88" s="1">
        <v>58</v>
      </c>
      <c r="H88" s="1">
        <v>5.61</v>
      </c>
      <c r="I88" s="1">
        <v>1.19</v>
      </c>
      <c r="J88" s="1">
        <v>9.59</v>
      </c>
      <c r="K88" s="1">
        <v>1.65</v>
      </c>
      <c r="L88" s="81" t="s">
        <v>929</v>
      </c>
      <c r="M88" t="str">
        <f t="shared" si="2"/>
        <v/>
      </c>
      <c r="N88" t="str">
        <f t="shared" si="3"/>
        <v/>
      </c>
      <c r="O88" s="36"/>
    </row>
    <row r="89" s="1" customFormat="1" spans="1:15">
      <c r="A89" s="1">
        <f>VLOOKUP(B89,文献质量评价!$B$1:$D$94,2,0)</f>
        <v>69</v>
      </c>
      <c r="B89" s="1" t="s">
        <v>828</v>
      </c>
      <c r="C89" s="1">
        <v>2020</v>
      </c>
      <c r="D89" s="1" t="s">
        <v>913</v>
      </c>
      <c r="E89" s="60" t="s">
        <v>939</v>
      </c>
      <c r="F89" s="1">
        <v>58</v>
      </c>
      <c r="G89" s="1">
        <v>58</v>
      </c>
      <c r="H89" s="81">
        <v>0.00145</v>
      </c>
      <c r="I89" s="81">
        <v>0.00083</v>
      </c>
      <c r="J89" s="81">
        <v>0.00283</v>
      </c>
      <c r="K89" s="81">
        <v>0.00104</v>
      </c>
      <c r="L89" s="81" t="s">
        <v>927</v>
      </c>
      <c r="M89" t="str">
        <f t="shared" si="2"/>
        <v/>
      </c>
      <c r="N89" t="str">
        <f t="shared" si="3"/>
        <v/>
      </c>
      <c r="O89" s="36"/>
    </row>
    <row r="90" s="1" customFormat="1" spans="1:15">
      <c r="A90" s="1">
        <f>VLOOKUP(B90,文献质量评价!$B$1:$D$94,2,0)</f>
        <v>71</v>
      </c>
      <c r="B90" s="1" t="s">
        <v>829</v>
      </c>
      <c r="C90" s="1">
        <v>2020</v>
      </c>
      <c r="D90" s="1" t="s">
        <v>913</v>
      </c>
      <c r="E90" s="60" t="s">
        <v>43</v>
      </c>
      <c r="F90" s="1">
        <v>55</v>
      </c>
      <c r="G90" s="1">
        <v>55</v>
      </c>
      <c r="H90" s="1">
        <v>315.41</v>
      </c>
      <c r="I90" s="1">
        <v>24.53</v>
      </c>
      <c r="J90" s="1">
        <v>342.69</v>
      </c>
      <c r="K90" s="1">
        <v>31.84</v>
      </c>
      <c r="L90" s="81" t="s">
        <v>929</v>
      </c>
      <c r="M90" t="str">
        <f t="shared" si="2"/>
        <v/>
      </c>
      <c r="N90" t="str">
        <f t="shared" si="3"/>
        <v/>
      </c>
      <c r="O90" s="36"/>
    </row>
    <row r="91" s="1" customFormat="1" spans="1:15">
      <c r="A91" s="1">
        <f>VLOOKUP(B91,文献质量评价!$B$1:$D$94,2,0)</f>
        <v>71</v>
      </c>
      <c r="B91" s="1" t="s">
        <v>829</v>
      </c>
      <c r="C91" s="1">
        <v>2020</v>
      </c>
      <c r="D91" s="1" t="s">
        <v>913</v>
      </c>
      <c r="E91" s="60" t="s">
        <v>936</v>
      </c>
      <c r="F91" s="1">
        <v>55</v>
      </c>
      <c r="G91" s="1">
        <v>55</v>
      </c>
      <c r="H91" s="81">
        <v>0.01896</v>
      </c>
      <c r="I91" s="81">
        <v>0.00154</v>
      </c>
      <c r="J91" s="81">
        <v>0.01903</v>
      </c>
      <c r="K91" s="81">
        <v>0.00156</v>
      </c>
      <c r="L91" s="81" t="s">
        <v>927</v>
      </c>
      <c r="M91" t="str">
        <f t="shared" si="2"/>
        <v/>
      </c>
      <c r="N91" t="str">
        <f t="shared" si="3"/>
        <v/>
      </c>
      <c r="O91" s="36"/>
    </row>
    <row r="92" s="1" customFormat="1" spans="1:15">
      <c r="A92" s="1">
        <f>VLOOKUP(B92,文献质量评价!$B$1:$D$94,2,0)</f>
        <v>71</v>
      </c>
      <c r="B92" s="1" t="s">
        <v>829</v>
      </c>
      <c r="C92" s="1">
        <v>2020</v>
      </c>
      <c r="D92" s="1" t="s">
        <v>913</v>
      </c>
      <c r="E92" s="60" t="s">
        <v>899</v>
      </c>
      <c r="F92" s="1">
        <v>55</v>
      </c>
      <c r="G92" s="1">
        <v>55</v>
      </c>
      <c r="H92" s="81">
        <v>0.32478</v>
      </c>
      <c r="I92" s="81">
        <v>0.01351</v>
      </c>
      <c r="J92" s="81">
        <v>0.32528</v>
      </c>
      <c r="K92" s="81">
        <v>0.01348</v>
      </c>
      <c r="L92" s="81" t="s">
        <v>927</v>
      </c>
      <c r="M92" t="str">
        <f t="shared" si="2"/>
        <v/>
      </c>
      <c r="N92" t="str">
        <f t="shared" si="3"/>
        <v/>
      </c>
      <c r="O92" s="36"/>
    </row>
    <row r="93" s="1" customFormat="1" spans="1:15">
      <c r="A93" s="1">
        <f>VLOOKUP(B93,文献质量评价!$B$1:$D$94,2,0)</f>
        <v>72</v>
      </c>
      <c r="B93" s="1" t="s">
        <v>830</v>
      </c>
      <c r="C93" s="1">
        <v>2020</v>
      </c>
      <c r="D93" s="1" t="s">
        <v>913</v>
      </c>
      <c r="E93" s="60" t="s">
        <v>43</v>
      </c>
      <c r="F93" s="1">
        <v>40</v>
      </c>
      <c r="G93" s="1">
        <v>40</v>
      </c>
      <c r="H93" s="1">
        <v>4.31</v>
      </c>
      <c r="I93" s="1">
        <v>0.09</v>
      </c>
      <c r="J93" s="1">
        <v>5.28</v>
      </c>
      <c r="K93" s="1">
        <v>0.17</v>
      </c>
      <c r="L93" s="81" t="s">
        <v>929</v>
      </c>
      <c r="M93" t="str">
        <f t="shared" si="2"/>
        <v/>
      </c>
      <c r="N93" t="str">
        <f t="shared" si="3"/>
        <v/>
      </c>
      <c r="O93" s="36"/>
    </row>
    <row r="94" s="1" customFormat="1" spans="1:15">
      <c r="A94" s="1">
        <f>VLOOKUP(B94,文献质量评价!$B$1:$D$94,2,0)</f>
        <v>64</v>
      </c>
      <c r="B94" s="1" t="s">
        <v>823</v>
      </c>
      <c r="C94" s="1">
        <v>2019</v>
      </c>
      <c r="D94" s="1" t="s">
        <v>913</v>
      </c>
      <c r="E94" s="60" t="s">
        <v>43</v>
      </c>
      <c r="F94" s="1">
        <v>56</v>
      </c>
      <c r="G94" s="1">
        <v>56</v>
      </c>
      <c r="H94" s="1">
        <v>79.25</v>
      </c>
      <c r="I94" s="1">
        <v>7.12</v>
      </c>
      <c r="J94" s="1">
        <v>96</v>
      </c>
      <c r="K94" s="1">
        <v>8.2</v>
      </c>
      <c r="L94" s="81" t="s">
        <v>929</v>
      </c>
      <c r="M94" t="str">
        <f t="shared" si="2"/>
        <v/>
      </c>
      <c r="N94" t="str">
        <f t="shared" si="3"/>
        <v/>
      </c>
      <c r="O94" s="36"/>
    </row>
    <row r="95" s="1" customFormat="1" spans="1:15">
      <c r="A95" s="1">
        <f>VLOOKUP(B95,文献质量评价!$B$1:$D$94,2,0)</f>
        <v>65</v>
      </c>
      <c r="B95" s="1" t="s">
        <v>825</v>
      </c>
      <c r="C95" s="1">
        <v>2019</v>
      </c>
      <c r="D95" s="1" t="s">
        <v>913</v>
      </c>
      <c r="E95" s="60" t="s">
        <v>43</v>
      </c>
      <c r="F95" s="1">
        <v>50</v>
      </c>
      <c r="G95" s="1">
        <v>50</v>
      </c>
      <c r="H95" s="40">
        <v>57</v>
      </c>
      <c r="I95" s="40">
        <v>6</v>
      </c>
      <c r="J95" s="40">
        <v>62</v>
      </c>
      <c r="K95" s="40">
        <v>8</v>
      </c>
      <c r="L95" s="81" t="s">
        <v>901</v>
      </c>
      <c r="M95" t="str">
        <f t="shared" si="2"/>
        <v/>
      </c>
      <c r="N95" t="str">
        <f t="shared" si="3"/>
        <v/>
      </c>
      <c r="O95" s="36"/>
    </row>
    <row r="96" spans="1:14">
      <c r="A96" s="1">
        <f>VLOOKUP(B96,文献质量评价!$B$1:$D$94,2,0)</f>
        <v>99</v>
      </c>
      <c r="B96" s="10" t="s">
        <v>107</v>
      </c>
      <c r="C96" s="28">
        <v>2003</v>
      </c>
      <c r="D96" s="83" t="s">
        <v>897</v>
      </c>
      <c r="E96" s="60" t="s">
        <v>43</v>
      </c>
      <c r="F96" s="1">
        <v>40</v>
      </c>
      <c r="G96" s="1">
        <v>40</v>
      </c>
      <c r="H96" s="1">
        <v>720.6</v>
      </c>
      <c r="I96" s="1">
        <v>245.3</v>
      </c>
      <c r="J96" s="1">
        <v>970.5</v>
      </c>
      <c r="K96" s="1">
        <v>384.4</v>
      </c>
      <c r="L96" s="1" t="s">
        <v>929</v>
      </c>
      <c r="M96" t="str">
        <f t="shared" si="2"/>
        <v/>
      </c>
      <c r="N96" t="str">
        <f t="shared" si="3"/>
        <v/>
      </c>
    </row>
    <row r="97" spans="1:14">
      <c r="A97" s="1">
        <f>VLOOKUP(B97,文献质量评价!$B$1:$D$94,2,0)</f>
        <v>103</v>
      </c>
      <c r="B97" s="49" t="s">
        <v>790</v>
      </c>
      <c r="C97" s="39">
        <v>2004</v>
      </c>
      <c r="D97" s="1" t="s">
        <v>913</v>
      </c>
      <c r="E97" s="60" t="s">
        <v>43</v>
      </c>
      <c r="F97" s="1">
        <v>20</v>
      </c>
      <c r="G97" s="1">
        <v>20</v>
      </c>
      <c r="H97" s="1">
        <v>183</v>
      </c>
      <c r="I97" s="1">
        <v>35</v>
      </c>
      <c r="J97" s="1">
        <v>195</v>
      </c>
      <c r="K97" s="1">
        <v>55</v>
      </c>
      <c r="L97" s="1" t="s">
        <v>929</v>
      </c>
      <c r="M97" t="str">
        <f t="shared" si="2"/>
        <v/>
      </c>
      <c r="N97" t="str">
        <f t="shared" si="3"/>
        <v/>
      </c>
    </row>
    <row r="98" spans="1:15">
      <c r="A98" s="1">
        <f>VLOOKUP(B98,文献质量评价!$B$1:$D$94,2,0)</f>
        <v>103</v>
      </c>
      <c r="B98" s="49" t="s">
        <v>790</v>
      </c>
      <c r="C98" s="39">
        <v>2004</v>
      </c>
      <c r="D98" s="1" t="s">
        <v>913</v>
      </c>
      <c r="E98" s="60" t="s">
        <v>899</v>
      </c>
      <c r="F98" s="1">
        <v>20</v>
      </c>
      <c r="G98" s="1">
        <v>20</v>
      </c>
      <c r="H98" s="1">
        <v>86</v>
      </c>
      <c r="I98" s="1">
        <v>33</v>
      </c>
      <c r="J98" s="1">
        <v>80</v>
      </c>
      <c r="K98" s="1">
        <v>30</v>
      </c>
      <c r="L98" s="1" t="s">
        <v>926</v>
      </c>
      <c r="M98" t="str">
        <f t="shared" si="2"/>
        <v>预警</v>
      </c>
      <c r="N98" t="str">
        <f t="shared" si="3"/>
        <v/>
      </c>
      <c r="O98" s="36" t="s">
        <v>898</v>
      </c>
    </row>
    <row r="99" spans="1:14">
      <c r="A99" s="1">
        <f>VLOOKUP(B99,文献质量评价!$B$1:$D$94,2,0)</f>
        <v>107</v>
      </c>
      <c r="B99" s="49" t="s">
        <v>799</v>
      </c>
      <c r="C99" s="39">
        <v>2001</v>
      </c>
      <c r="D99" s="83" t="s">
        <v>897</v>
      </c>
      <c r="E99" s="29" t="s">
        <v>43</v>
      </c>
      <c r="F99" s="1">
        <v>30</v>
      </c>
      <c r="G99" s="1">
        <v>32</v>
      </c>
      <c r="H99" s="1">
        <v>149</v>
      </c>
      <c r="I99" s="1">
        <v>17</v>
      </c>
      <c r="J99" s="1">
        <v>155</v>
      </c>
      <c r="K99" s="1">
        <v>20</v>
      </c>
      <c r="L99" s="1" t="s">
        <v>929</v>
      </c>
      <c r="M99" t="str">
        <f t="shared" si="2"/>
        <v/>
      </c>
      <c r="N99" t="str">
        <f t="shared" si="3"/>
        <v/>
      </c>
    </row>
    <row r="100" spans="6:12">
      <c r="F100" s="1"/>
      <c r="G100" s="1"/>
      <c r="H100" s="1"/>
      <c r="I100" s="1"/>
      <c r="J100" s="1"/>
      <c r="K100" s="1"/>
      <c r="L100" s="1"/>
    </row>
    <row r="101" spans="1:42">
      <c r="A101" s="30"/>
      <c r="B101" s="30"/>
      <c r="C101" s="30"/>
      <c r="D101" s="31" t="s">
        <v>853</v>
      </c>
      <c r="E101" s="32"/>
      <c r="F101" s="32"/>
      <c r="G101" s="32"/>
      <c r="H101" s="32"/>
      <c r="I101" s="32"/>
      <c r="J101" s="30"/>
      <c r="K101" s="30"/>
      <c r="L101" s="30"/>
      <c r="M101" s="30"/>
      <c r="N101" s="38"/>
      <c r="O101" s="30"/>
      <c r="P101" s="30"/>
      <c r="Q101" s="30"/>
      <c r="R101" s="31" t="s">
        <v>854</v>
      </c>
      <c r="S101" s="32"/>
      <c r="T101" s="32"/>
      <c r="U101" s="32"/>
      <c r="V101" s="32"/>
      <c r="W101" s="32"/>
      <c r="X101" s="30"/>
      <c r="Y101" s="30"/>
      <c r="Z101" s="30"/>
      <c r="AA101" s="30"/>
      <c r="AB101" s="30"/>
      <c r="AD101" s="52" t="s">
        <v>855</v>
      </c>
      <c r="AE101" s="52"/>
      <c r="AF101" s="52"/>
      <c r="AG101" s="52"/>
      <c r="AH101" s="52"/>
      <c r="AI101" s="52"/>
      <c r="AJ101" s="52"/>
      <c r="AK101" s="52"/>
      <c r="AL101" s="52"/>
      <c r="AM101" s="52"/>
      <c r="AN101" s="53"/>
      <c r="AO101" s="53"/>
      <c r="AP101" s="53"/>
    </row>
    <row r="102" spans="1:42">
      <c r="A102" s="30"/>
      <c r="B102" s="30"/>
      <c r="C102" s="30"/>
      <c r="D102" s="32"/>
      <c r="E102" s="32"/>
      <c r="F102" s="32"/>
      <c r="G102" s="32"/>
      <c r="H102" s="32"/>
      <c r="I102" s="32"/>
      <c r="J102" s="30"/>
      <c r="K102" s="30"/>
      <c r="L102" s="30"/>
      <c r="M102" s="30"/>
      <c r="N102" s="38"/>
      <c r="O102" s="30"/>
      <c r="P102" s="30"/>
      <c r="Q102" s="30"/>
      <c r="R102" s="32"/>
      <c r="S102" s="32"/>
      <c r="T102" s="32"/>
      <c r="U102" s="32"/>
      <c r="V102" s="32"/>
      <c r="W102" s="32"/>
      <c r="X102" s="30"/>
      <c r="Y102" s="30"/>
      <c r="Z102" s="30"/>
      <c r="AA102" s="30"/>
      <c r="AB102" s="30"/>
      <c r="AD102" s="53"/>
      <c r="AE102" s="53"/>
      <c r="AF102" s="53"/>
      <c r="AG102" s="53"/>
      <c r="AH102" s="53"/>
      <c r="AI102" s="53"/>
      <c r="AJ102" s="53"/>
      <c r="AK102" s="53"/>
      <c r="AL102" s="53"/>
      <c r="AM102" s="53"/>
      <c r="AN102" s="53"/>
      <c r="AO102" s="53"/>
      <c r="AP102" s="53"/>
    </row>
    <row r="172" spans="1:33">
      <c r="A172" s="30"/>
      <c r="B172" s="30"/>
      <c r="C172" s="30"/>
      <c r="D172" s="31" t="s">
        <v>891</v>
      </c>
      <c r="E172" s="32"/>
      <c r="F172" s="32"/>
      <c r="G172" s="32"/>
      <c r="H172" s="32"/>
      <c r="I172" s="32"/>
      <c r="J172" s="30"/>
      <c r="K172" s="30"/>
      <c r="L172" s="30"/>
      <c r="M172" s="30"/>
      <c r="N172" s="38"/>
      <c r="O172" s="38"/>
      <c r="P172" s="38"/>
      <c r="Q172" s="38"/>
      <c r="R172" s="38"/>
      <c r="S172" s="38"/>
      <c r="T172" s="38"/>
      <c r="U172" s="38"/>
      <c r="V172" s="38"/>
      <c r="W172" s="38"/>
      <c r="X172" s="38"/>
      <c r="Y172" s="38"/>
      <c r="Z172" s="38"/>
      <c r="AA172" s="38"/>
      <c r="AB172" s="38"/>
      <c r="AC172" s="38"/>
      <c r="AD172" s="38"/>
      <c r="AE172" s="38"/>
      <c r="AF172" s="38"/>
      <c r="AG172" s="38"/>
    </row>
    <row r="173" spans="1:33">
      <c r="A173" s="30"/>
      <c r="B173" s="30"/>
      <c r="C173" s="30"/>
      <c r="D173" s="32"/>
      <c r="E173" s="32"/>
      <c r="F173" s="32"/>
      <c r="G173" s="32"/>
      <c r="H173" s="32"/>
      <c r="I173" s="32"/>
      <c r="J173" s="30"/>
      <c r="K173" s="30"/>
      <c r="L173" s="30"/>
      <c r="M173" s="30"/>
      <c r="N173" s="38"/>
      <c r="O173" s="38"/>
      <c r="P173" s="38"/>
      <c r="Q173" s="38"/>
      <c r="R173" s="38"/>
      <c r="S173" s="38"/>
      <c r="T173" s="38"/>
      <c r="U173" s="38"/>
      <c r="V173" s="38"/>
      <c r="W173" s="38"/>
      <c r="X173" s="38"/>
      <c r="Y173" s="38"/>
      <c r="Z173" s="38"/>
      <c r="AA173" s="38"/>
      <c r="AB173" s="38"/>
      <c r="AC173" s="38"/>
      <c r="AD173" s="38"/>
      <c r="AE173" s="38"/>
      <c r="AF173" s="38"/>
      <c r="AG173" s="38"/>
    </row>
    <row r="174" spans="4:15">
      <c r="D174" s="1"/>
      <c r="F174" s="1"/>
      <c r="G174" s="1"/>
      <c r="H174" s="1"/>
      <c r="I174" s="1"/>
      <c r="O174"/>
    </row>
    <row r="200" customFormat="1" spans="1:14">
      <c r="A200" s="30"/>
      <c r="B200" s="30"/>
      <c r="C200" s="30"/>
      <c r="D200" s="31" t="s">
        <v>857</v>
      </c>
      <c r="E200" s="32"/>
      <c r="F200" s="32"/>
      <c r="G200" s="32"/>
      <c r="H200" s="32"/>
      <c r="I200" s="32"/>
      <c r="J200" s="30"/>
      <c r="K200" s="30"/>
      <c r="L200" s="30"/>
      <c r="M200" s="30"/>
      <c r="N200" s="38"/>
    </row>
    <row r="201" customFormat="1" spans="1:14">
      <c r="A201" s="30"/>
      <c r="B201" s="30"/>
      <c r="C201" s="30"/>
      <c r="D201" s="32"/>
      <c r="E201" s="32"/>
      <c r="F201" s="32"/>
      <c r="G201" s="32"/>
      <c r="H201" s="32"/>
      <c r="I201" s="32"/>
      <c r="J201" s="30"/>
      <c r="K201" s="30"/>
      <c r="L201" s="30"/>
      <c r="M201" s="30"/>
      <c r="N201" s="38"/>
    </row>
  </sheetData>
  <autoFilter ref="A2:O99">
    <extLst/>
  </autoFilter>
  <mergeCells count="12">
    <mergeCell ref="AD101:AM101"/>
    <mergeCell ref="A1:A2"/>
    <mergeCell ref="B1:B2"/>
    <mergeCell ref="C1:C2"/>
    <mergeCell ref="D1:D2"/>
    <mergeCell ref="E1:E2"/>
    <mergeCell ref="F1:F2"/>
    <mergeCell ref="G1:G2"/>
    <mergeCell ref="H1:H2"/>
    <mergeCell ref="I1:I2"/>
    <mergeCell ref="J1:J2"/>
    <mergeCell ref="K1:K2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18</vt:i4>
      </vt:variant>
    </vt:vector>
  </HeadingPairs>
  <TitlesOfParts>
    <vt:vector size="18" baseType="lpstr">
      <vt:lpstr>数据提取结果_总</vt:lpstr>
      <vt:lpstr>文献质量评价</vt:lpstr>
      <vt:lpstr>术后谵妄</vt:lpstr>
      <vt:lpstr>术后恶心呕吐</vt:lpstr>
      <vt:lpstr>异常血压</vt:lpstr>
      <vt:lpstr>术中知晓</vt:lpstr>
      <vt:lpstr>术后认知功能障碍</vt:lpstr>
      <vt:lpstr>死亡</vt:lpstr>
      <vt:lpstr>麻醉药量</vt:lpstr>
      <vt:lpstr>麻醉药量-丙泊酚</vt:lpstr>
      <vt:lpstr>麻醉药量-芬太尼</vt:lpstr>
      <vt:lpstr>睁眼时间</vt:lpstr>
      <vt:lpstr>定向力恢复时间</vt:lpstr>
      <vt:lpstr>拔管时间</vt:lpstr>
      <vt:lpstr>PACU停留时间</vt:lpstr>
      <vt:lpstr>手术或操作时间</vt:lpstr>
      <vt:lpstr>预测意识恢复</vt:lpstr>
      <vt:lpstr>人群补充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Haojiajun</dc:creator>
  <cp:lastModifiedBy>Haojiajun</cp:lastModifiedBy>
  <dcterms:created xsi:type="dcterms:W3CDTF">2023-05-16T08:26:00Z</dcterms:created>
  <dcterms:modified xsi:type="dcterms:W3CDTF">2023-12-27T07:03:28Z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999B305CA12D4374B0A44475D35D00A6_13</vt:lpwstr>
  </property>
  <property fmtid="{D5CDD505-2E9C-101B-9397-08002B2CF9AE}" pid="3" name="KSOProductBuildVer">
    <vt:lpwstr>2052-12.1.0.16120</vt:lpwstr>
  </property>
  <property fmtid="{D5CDD505-2E9C-101B-9397-08002B2CF9AE}" pid="4" name="KSOReadingLayout">
    <vt:bool>false</vt:bool>
  </property>
</Properties>
</file>